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Bku.db.de\db\DB_004\GLW_08\I.NMK\I.NMK2\40 Marketingkommunikation\Kundeninfo\2019\9_2019\KW 36\"/>
    </mc:Choice>
  </mc:AlternateContent>
  <xr:revisionPtr revIDLastSave="0" documentId="8_{F6503D10-9738-479D-A0AA-534672F8441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Bestellliste" sheetId="1" r:id="rId1"/>
    <sheet name="Adressen" sheetId="3" state="hidden" r:id="rId2"/>
    <sheet name="Zentrale Kunden ohne Z-KNr." sheetId="5" state="hidden" r:id="rId3"/>
  </sheets>
  <definedNames>
    <definedName name="Adresszeile1">Bestellliste!$I$8</definedName>
    <definedName name="Adresszeile2">Bestellliste!$I$9</definedName>
    <definedName name="Adresszeile3">Bestellliste!$I$10</definedName>
    <definedName name="Adresszeile4">Bestellliste!#REF!</definedName>
    <definedName name="Bestellfrist">Bestellliste!$K$49</definedName>
    <definedName name="BKUAnmeldename">#REF!</definedName>
    <definedName name="_xlnm.Print_Area" localSheetId="0">Bestellliste!$B$1:$L$56</definedName>
    <definedName name="eigeneBereich">Bestellliste!$B$10</definedName>
    <definedName name="eigeneEMail">Bestellliste!$B$21</definedName>
    <definedName name="eigeneFaxnrextern">Bestellliste!$B$17</definedName>
    <definedName name="eigeneFaxnrintern">Bestellliste!$E$17</definedName>
    <definedName name="EigeneGeschaeftssitz">Bestellliste!$B$9</definedName>
    <definedName name="EigeneOE">Bestellliste!#REF!</definedName>
    <definedName name="EigeneOrt">Bestellliste!$B$12</definedName>
    <definedName name="eigeneRufnrextern">Bestellliste!$B$15</definedName>
    <definedName name="eigeneRufnrintern">Bestellliste!$E$15</definedName>
    <definedName name="EigeneStrasse">Bestellliste!$B$11</definedName>
    <definedName name="EigeneUnternehmen">Bestellliste!$B$8</definedName>
    <definedName name="Email">Bestellliste!$B$21</definedName>
    <definedName name="EMailadresse">Bestellliste!$I$22</definedName>
    <definedName name="EMailText">Bestellliste!$B$21</definedName>
    <definedName name="Erklärung">Bestellliste!#REF!</definedName>
    <definedName name="Erklärungelektr">Bestellliste!#REF!</definedName>
    <definedName name="ErklärungUnterschrift">Bestellliste!#REF!</definedName>
    <definedName name="Hausnr">Bestellliste!$L$11</definedName>
    <definedName name="Heute">Bestellliste!$C$25</definedName>
    <definedName name="HinweisBestellfrist">Bestellliste!#REF!</definedName>
    <definedName name="Land">Bestellliste!$I$13</definedName>
    <definedName name="Nachbestellgeb">Bestellliste!#REF!</definedName>
    <definedName name="Nachbestellgebühr">Bestellliste!$B$26</definedName>
    <definedName name="Nachname">Bestellliste!$I$19</definedName>
    <definedName name="OE">#REF!</definedName>
    <definedName name="Ort">Bestellliste!$J$12</definedName>
    <definedName name="Plz">Bestellliste!$I$12</definedName>
    <definedName name="Preis1">Bestellliste!$D$30</definedName>
    <definedName name="Preis10">Bestellliste!$E$39</definedName>
    <definedName name="Preis11">Bestellliste!$E$40</definedName>
    <definedName name="Preis12">Bestellliste!$E$41</definedName>
    <definedName name="Preis13">Bestellliste!$E$42</definedName>
    <definedName name="Preis14">Bestellliste!$E$43</definedName>
    <definedName name="Preis15">Bestellliste!$E$44</definedName>
    <definedName name="Preis16">Bestellliste!$E$46</definedName>
    <definedName name="Preis17">Bestellliste!$E$47</definedName>
    <definedName name="Preis18">Bestellliste!$E$48</definedName>
    <definedName name="Preis19">Bestellliste!#REF!</definedName>
    <definedName name="Preis2">Bestellliste!$D$31</definedName>
    <definedName name="Preis20">Bestellliste!#REF!</definedName>
    <definedName name="Preis21">Bestellliste!$L$30</definedName>
    <definedName name="Preis22">Bestellliste!$L$31</definedName>
    <definedName name="Preis23">Bestellliste!$L$32</definedName>
    <definedName name="Preis24">Bestellliste!$L$33</definedName>
    <definedName name="Preis25">Bestellliste!$L$34</definedName>
    <definedName name="Preis26">Bestellliste!$L$35</definedName>
    <definedName name="Preis27">Bestellliste!$K$36</definedName>
    <definedName name="Preis28">Bestellliste!$K$37</definedName>
    <definedName name="Preis29">Bestellliste!$K$38</definedName>
    <definedName name="Preis3">Bestellliste!$D$32</definedName>
    <definedName name="Preis30">Bestellliste!$K$39</definedName>
    <definedName name="Preis31">Bestellliste!$K$40</definedName>
    <definedName name="Preis32">Bestellliste!$K$41</definedName>
    <definedName name="Preis33">Bestellliste!$K$42</definedName>
    <definedName name="Preis34">Bestellliste!$K$43</definedName>
    <definedName name="Preis35">Bestellliste!$K$44</definedName>
    <definedName name="Preis36">Bestellliste!$K$46</definedName>
    <definedName name="Preis37">Bestellliste!$K$47</definedName>
    <definedName name="Preis38">Bestellliste!$K$48</definedName>
    <definedName name="Preis39">Bestellliste!#REF!</definedName>
    <definedName name="Preis4">Bestellliste!$D$33</definedName>
    <definedName name="Preis40">Bestellliste!#REF!</definedName>
    <definedName name="Preis5">Bestellliste!$D$34</definedName>
    <definedName name="Preis6">Bestellliste!$D$35</definedName>
    <definedName name="Preis7">Bestellliste!$E$36</definedName>
    <definedName name="Preis8">Bestellliste!$E$37</definedName>
    <definedName name="Preis9">Bestellliste!$E$38</definedName>
    <definedName name="Produkt1">Bestellliste!$C$30</definedName>
    <definedName name="Produkt10">Bestellliste!$C$39</definedName>
    <definedName name="Produkt11">Bestellliste!$C$40</definedName>
    <definedName name="Produkt12">Bestellliste!$C$41</definedName>
    <definedName name="Produkt13">Bestellliste!$C$42</definedName>
    <definedName name="Produkt14">Bestellliste!$C$43</definedName>
    <definedName name="Produkt15">Bestellliste!$C$44</definedName>
    <definedName name="Produkt16">Bestellliste!$C$46</definedName>
    <definedName name="Produkt17">Bestellliste!$C$47</definedName>
    <definedName name="Produkt18">Bestellliste!$C$48</definedName>
    <definedName name="Produkt19">Bestellliste!#REF!</definedName>
    <definedName name="Produkt2">Bestellliste!$C$31</definedName>
    <definedName name="Produkt20">Bestellliste!#REF!</definedName>
    <definedName name="Produkt21">Bestellliste!$J$30</definedName>
    <definedName name="Produkt22">Bestellliste!$J$31</definedName>
    <definedName name="Produkt23">Bestellliste!$J$32</definedName>
    <definedName name="Produkt24">Bestellliste!$J$33</definedName>
    <definedName name="Produkt25">Bestellliste!$J$34</definedName>
    <definedName name="Produkt26">Bestellliste!$J$35</definedName>
    <definedName name="Produkt27">Bestellliste!$I$36</definedName>
    <definedName name="Produkt28">Bestellliste!$I$37</definedName>
    <definedName name="Produkt29">Bestellliste!$I$38</definedName>
    <definedName name="Produkt3">Bestellliste!$C$32</definedName>
    <definedName name="Produkt30">Bestellliste!$I$39</definedName>
    <definedName name="Produkt31">Bestellliste!$I$40</definedName>
    <definedName name="Produkt32">Bestellliste!$I$41</definedName>
    <definedName name="Produkt33">Bestellliste!$I$42</definedName>
    <definedName name="Produkt34">Bestellliste!$I$43</definedName>
    <definedName name="Produkt35">Bestellliste!$I$44</definedName>
    <definedName name="Produkt36">Bestellliste!$I$46</definedName>
    <definedName name="Produkt37">Bestellliste!$I$47</definedName>
    <definedName name="Produkt38">Bestellliste!$H$48</definedName>
    <definedName name="Produkt39">Bestellliste!#REF!</definedName>
    <definedName name="Produkt4">Bestellliste!$C$33</definedName>
    <definedName name="Produkt40">Bestellliste!#REF!</definedName>
    <definedName name="Produkt5">Bestellliste!$C$34</definedName>
    <definedName name="Produkt6">Bestellliste!$C$35</definedName>
    <definedName name="Produkt7">Bestellliste!$C$36</definedName>
    <definedName name="Produkt8">Bestellliste!$C$37</definedName>
    <definedName name="Produkt9">Bestellliste!$C$38</definedName>
    <definedName name="Produktart1">Bestellliste!$B$30</definedName>
    <definedName name="Produktart10">Bestellliste!$B$39</definedName>
    <definedName name="Produktart11">Bestellliste!$B$40</definedName>
    <definedName name="Produktart12">Bestellliste!$B$41</definedName>
    <definedName name="Produktart13">Bestellliste!$B$42</definedName>
    <definedName name="Produktart14">Bestellliste!$B$43</definedName>
    <definedName name="Produktart15">Bestellliste!$B$44</definedName>
    <definedName name="Produktart16">Bestellliste!$B$46</definedName>
    <definedName name="Produktart17">Bestellliste!$B$47</definedName>
    <definedName name="Produktart18">Bestellliste!$B$48</definedName>
    <definedName name="Produktart19">Bestellliste!#REF!</definedName>
    <definedName name="Produktart2">Bestellliste!$B$31</definedName>
    <definedName name="Produktart20">Bestellliste!#REF!</definedName>
    <definedName name="Produktart21">Bestellliste!#REF!</definedName>
    <definedName name="Produktart22">Bestellliste!$I$31</definedName>
    <definedName name="Produktart23">Bestellliste!$I$32</definedName>
    <definedName name="Produktart24">Bestellliste!$I$33</definedName>
    <definedName name="Produktart25">Bestellliste!$I$34</definedName>
    <definedName name="Produktart26">Bestellliste!$I$35</definedName>
    <definedName name="Produktart27">Bestellliste!$H$36</definedName>
    <definedName name="Produktart28">Bestellliste!$H$37</definedName>
    <definedName name="Produktart29">Bestellliste!$H$38</definedName>
    <definedName name="Produktart3">Bestellliste!$B$32</definedName>
    <definedName name="Produktart30">Bestellliste!$H$39</definedName>
    <definedName name="Produktart31">Bestellliste!$H$40</definedName>
    <definedName name="Produktart32">Bestellliste!$H$41</definedName>
    <definedName name="Produktart33">Bestellliste!$H$42</definedName>
    <definedName name="Produktart34">Bestellliste!$H$43</definedName>
    <definedName name="Produktart35">Bestellliste!$H$44</definedName>
    <definedName name="Produktart36">Bestellliste!$H$46</definedName>
    <definedName name="Produktart37">Bestellliste!$H$47</definedName>
    <definedName name="Produktart38">Bestellliste!#REF!</definedName>
    <definedName name="Produktart39">Bestellliste!#REF!</definedName>
    <definedName name="Produktart4">Bestellliste!$B$33</definedName>
    <definedName name="Produktart40">Bestellliste!#REF!</definedName>
    <definedName name="Produktart5">Bestellliste!$B$34</definedName>
    <definedName name="Produktart6">Bestellliste!$B$35</definedName>
    <definedName name="Produktart7">Bestellliste!$B$36</definedName>
    <definedName name="Produktart8">Bestellliste!$B$37</definedName>
    <definedName name="Produktart9">Bestellliste!$B$38</definedName>
    <definedName name="Rechnungsdaten1">Bestellliste!#REF!</definedName>
    <definedName name="Rechnungsdaten2">Bestellliste!$H$16</definedName>
    <definedName name="Rechnungsdaten3">Bestellliste!$H$17</definedName>
    <definedName name="Rechnungseingabe1">Bestellliste!$H$15</definedName>
    <definedName name="Rechnungseingabe2">Bestellliste!$I$16</definedName>
    <definedName name="Rechnungseingabe3">Bestellliste!$I$17</definedName>
    <definedName name="Resttage">Bestellliste!$B$25</definedName>
    <definedName name="RufnrFax">Bestellliste!$J$21</definedName>
    <definedName name="RufnrTelefon">Bestellliste!$J$20</definedName>
    <definedName name="Strasse">Bestellliste!$I$11</definedName>
    <definedName name="TZ">Bestellliste!#REF!</definedName>
    <definedName name="Überschrift1">Bestellliste!$D$2</definedName>
    <definedName name="Überschrift2">Bestellliste!$B$3</definedName>
    <definedName name="UnterschriftStrich">Bestellliste!#REF!</definedName>
    <definedName name="Vorname">Bestellliste!$K$19</definedName>
    <definedName name="VorwahlFax">Bestellliste!$I$21</definedName>
    <definedName name="VorwahlTelefon">Bestellliste!$I$20</definedName>
    <definedName name="Zugriffsrechte">Bestellliste!$B$55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" i="1" l="1"/>
  <c r="B21" i="1" l="1"/>
  <c r="K35" i="1" l="1"/>
  <c r="K34" i="1"/>
  <c r="K33" i="1"/>
  <c r="K32" i="1"/>
  <c r="K31" i="1"/>
  <c r="O17" i="1"/>
  <c r="H17" i="1"/>
  <c r="N17" i="1" s="1"/>
  <c r="E17" i="1"/>
  <c r="B17" i="1"/>
  <c r="O16" i="1"/>
  <c r="N16" i="1"/>
  <c r="O15" i="1"/>
  <c r="N15" i="1"/>
  <c r="P15" i="1" s="1"/>
  <c r="E15" i="1"/>
  <c r="B15" i="1"/>
  <c r="B12" i="1"/>
  <c r="B11" i="1"/>
  <c r="B10" i="1"/>
  <c r="B9" i="1"/>
  <c r="B8" i="1"/>
  <c r="P17" i="1" l="1"/>
  <c r="P16" i="1"/>
</calcChain>
</file>

<file path=xl/sharedStrings.xml><?xml version="1.0" encoding="utf-8"?>
<sst xmlns="http://schemas.openxmlformats.org/spreadsheetml/2006/main" count="364" uniqueCount="345">
  <si>
    <t>Produkt</t>
  </si>
  <si>
    <t>Fax</t>
  </si>
  <si>
    <t>Fax (intern)</t>
  </si>
  <si>
    <t>Lieferanschrift</t>
  </si>
  <si>
    <t>ggf. Land:</t>
  </si>
  <si>
    <t>Rechnungsdaten</t>
  </si>
  <si>
    <t>Fax (Vorw./Ruf):</t>
  </si>
  <si>
    <t>Tel. (Vorw./Ruf):</t>
  </si>
  <si>
    <t>E-Mail:</t>
  </si>
  <si>
    <t>Name, Vorname:</t>
  </si>
  <si>
    <t>Besteller</t>
  </si>
  <si>
    <t xml:space="preserve">Füllen Sie den Antrag bitte elektronisch aus </t>
  </si>
  <si>
    <t>und schicken ihn per E-Mail an folgende Adresse</t>
  </si>
  <si>
    <t>DB Netz AG</t>
  </si>
  <si>
    <t>Regionalbereich Ost</t>
  </si>
  <si>
    <t>Granitzstraße 55-56</t>
  </si>
  <si>
    <t>13189 Berlin</t>
  </si>
  <si>
    <t>Regionalbereich Nord</t>
  </si>
  <si>
    <t>Lindemannallee 3</t>
  </si>
  <si>
    <t>30173 Hannover</t>
  </si>
  <si>
    <t>Regionalbereich West</t>
  </si>
  <si>
    <t>47058 Duisburg</t>
  </si>
  <si>
    <t>Regionalbereich Südost</t>
  </si>
  <si>
    <t>04103 Leipzig</t>
  </si>
  <si>
    <t>Regionalbereich Mitte</t>
  </si>
  <si>
    <t>Pfarrer-Perabo-Platz 4</t>
  </si>
  <si>
    <t>60326 Frankfurt am Main</t>
  </si>
  <si>
    <t>Regionalbereich Südwest</t>
  </si>
  <si>
    <t>Schwarzwaldstraße 86</t>
  </si>
  <si>
    <t>76137 Karlsruhe</t>
  </si>
  <si>
    <t>Regionalbereich Süd</t>
  </si>
  <si>
    <t>Richelstraße 3</t>
  </si>
  <si>
    <t>80634 München</t>
  </si>
  <si>
    <t>Bestellung von gedruckten La-Heften und La-Berichtigungen</t>
  </si>
  <si>
    <t>Eingangstor für Kundenbestellung in Abhängigkeit von der EVU-Kundennummer</t>
  </si>
  <si>
    <t>RB Mitte (F....)</t>
  </si>
  <si>
    <t>RB Nord (H....)</t>
  </si>
  <si>
    <t>RB Ost (B....)</t>
  </si>
  <si>
    <t>RB Süd (M....)</t>
  </si>
  <si>
    <t>RB Südost (L....)</t>
  </si>
  <si>
    <t>RB Südwest (K....)</t>
  </si>
  <si>
    <t>RB West (D....)</t>
  </si>
  <si>
    <t>Zentrale (Z....)</t>
  </si>
  <si>
    <t>Adresse</t>
  </si>
  <si>
    <t>Brandenburger Straße 1</t>
  </si>
  <si>
    <t>Hansastraße 15</t>
  </si>
  <si>
    <t>Tel.</t>
  </si>
  <si>
    <t>Tel. (intern)</t>
  </si>
  <si>
    <t>E-Mail</t>
  </si>
  <si>
    <t>2. Bestellung von La-Berichtigungen zu den gedruckten La-Heften</t>
  </si>
  <si>
    <t>La-Berichtigung (La Mitte)</t>
  </si>
  <si>
    <t>La-Berichtigung (La Nord)</t>
  </si>
  <si>
    <t>La-Berichtigung (La Ost)</t>
  </si>
  <si>
    <t>La-Berichtigung (La Süd)</t>
  </si>
  <si>
    <t>La-Berichtigung (La Südost)</t>
  </si>
  <si>
    <t>F</t>
  </si>
  <si>
    <t>H</t>
  </si>
  <si>
    <t>B</t>
  </si>
  <si>
    <t>M</t>
  </si>
  <si>
    <t>L</t>
  </si>
  <si>
    <t>K</t>
  </si>
  <si>
    <t>D</t>
  </si>
  <si>
    <t>Z</t>
  </si>
  <si>
    <t>Aufgeführte La-Streckennummer(n)</t>
  </si>
  <si>
    <t>Alle La-Strecken</t>
  </si>
  <si>
    <t>Änderung
Stückzahl
Erhöhung</t>
  </si>
  <si>
    <t>Änderung
Stückzahl
Reduzierung</t>
  </si>
  <si>
    <t>* zutreffendes bitte auswählen</t>
  </si>
  <si>
    <t>Kundennummer:</t>
  </si>
  <si>
    <t>Firma:</t>
  </si>
  <si>
    <t>Straße / Hausnr:</t>
  </si>
  <si>
    <t>PLZ / Ort:</t>
  </si>
  <si>
    <t>Tel.:</t>
  </si>
  <si>
    <t>Bitte Datum (tt.mm.jj) eintragen</t>
  </si>
  <si>
    <t>Änderung
Stückzahl
neu</t>
  </si>
  <si>
    <r>
      <t xml:space="preserve">Stückzahl </t>
    </r>
    <r>
      <rPr>
        <b/>
        <vertAlign val="superscript"/>
        <sz val="10"/>
        <color theme="1"/>
        <rFont val="DB Office"/>
        <family val="2"/>
      </rPr>
      <t>1)</t>
    </r>
  </si>
  <si>
    <t>I.NM-O-K(K)</t>
  </si>
  <si>
    <t>db.netz.west@deutschebahn.com</t>
  </si>
  <si>
    <t>I.NM-W-K(K)</t>
  </si>
  <si>
    <t>I.NM-N-K(K)</t>
  </si>
  <si>
    <t>I.NM-SW-K(K)</t>
  </si>
  <si>
    <t>dbnetz.suedost@deutschebahn.com</t>
  </si>
  <si>
    <t>I.NM-SO-K(K)</t>
  </si>
  <si>
    <t>I.NM-S-K(K)</t>
  </si>
  <si>
    <t>I.NM-MI-K(K)</t>
  </si>
  <si>
    <t>069 265-19045</t>
  </si>
  <si>
    <t>0511 286-49110</t>
  </si>
  <si>
    <t>030 297-40160</t>
  </si>
  <si>
    <t>069 265-53520</t>
  </si>
  <si>
    <t>089 1308-72103</t>
  </si>
  <si>
    <t>069 265-53890</t>
  </si>
  <si>
    <t>0341 968-7039</t>
  </si>
  <si>
    <t>0341 968-7035</t>
  </si>
  <si>
    <t>0721 938-7136</t>
  </si>
  <si>
    <t>0721 938-7119</t>
  </si>
  <si>
    <t>0203 3017-4106</t>
  </si>
  <si>
    <t>0203 3017-4112</t>
  </si>
  <si>
    <t>Vertrieb</t>
  </si>
  <si>
    <t>La-Berichtigung (La S-Bahn Berlin)</t>
  </si>
  <si>
    <t>406.1301V01</t>
  </si>
  <si>
    <t>La-Bestellvordruck</t>
  </si>
  <si>
    <t>Fachautor: I.NPB 2; Kristian Scharf; Tel.: 069 265-31444</t>
  </si>
  <si>
    <t>Seite 1</t>
  </si>
  <si>
    <r>
      <t xml:space="preserve">La-Heft Mitte   </t>
    </r>
    <r>
      <rPr>
        <vertAlign val="superscript"/>
        <sz val="10"/>
        <rFont val="Arial"/>
        <family val="2"/>
      </rPr>
      <t>(wöchentlich)</t>
    </r>
  </si>
  <si>
    <r>
      <t xml:space="preserve">La-Heft Nord   </t>
    </r>
    <r>
      <rPr>
        <vertAlign val="superscript"/>
        <sz val="10"/>
        <rFont val="Arial"/>
        <family val="2"/>
      </rPr>
      <t>(wöchentlich)</t>
    </r>
  </si>
  <si>
    <r>
      <t xml:space="preserve">La-Heft Ost   </t>
    </r>
    <r>
      <rPr>
        <vertAlign val="superscript"/>
        <sz val="10"/>
        <rFont val="Arial"/>
        <family val="2"/>
      </rPr>
      <t>(wöchentlich)</t>
    </r>
  </si>
  <si>
    <r>
      <t xml:space="preserve">La-Heft Süd   </t>
    </r>
    <r>
      <rPr>
        <vertAlign val="superscript"/>
        <sz val="10"/>
        <rFont val="Arial"/>
        <family val="2"/>
      </rPr>
      <t>(wöchentlich)</t>
    </r>
  </si>
  <si>
    <r>
      <t xml:space="preserve">La-Heft Südost   </t>
    </r>
    <r>
      <rPr>
        <vertAlign val="superscript"/>
        <sz val="10"/>
        <rFont val="Arial"/>
        <family val="2"/>
      </rPr>
      <t>(wöchentlich)</t>
    </r>
  </si>
  <si>
    <r>
      <t>La-Heft S-Bahn Berlin</t>
    </r>
    <r>
      <rPr>
        <vertAlign val="superscript"/>
        <sz val="10"/>
        <rFont val="Arial"/>
        <family val="2"/>
      </rPr>
      <t xml:space="preserve">   (zweiwöchentlich)</t>
    </r>
  </si>
  <si>
    <t>Zentrale</t>
  </si>
  <si>
    <t>I.NMK 4(K)</t>
  </si>
  <si>
    <t>Key-Account-Management</t>
  </si>
  <si>
    <t>Mainzer Landstr. 201-203</t>
  </si>
  <si>
    <t>069 265-30544</t>
  </si>
  <si>
    <t>955-30544</t>
  </si>
  <si>
    <t>I.NMK4-Team-KAM@deutschebahn.com</t>
  </si>
  <si>
    <t>Kundennummer</t>
  </si>
  <si>
    <t>B1251</t>
  </si>
  <si>
    <t>B1252</t>
  </si>
  <si>
    <t>B1253</t>
  </si>
  <si>
    <t>B1254</t>
  </si>
  <si>
    <t>B1255</t>
  </si>
  <si>
    <t>B1256</t>
  </si>
  <si>
    <t>B1257</t>
  </si>
  <si>
    <t>B1258</t>
  </si>
  <si>
    <t>B1259</t>
  </si>
  <si>
    <t>B1260</t>
  </si>
  <si>
    <t>B1261</t>
  </si>
  <si>
    <t>B1262</t>
  </si>
  <si>
    <t>B1263</t>
  </si>
  <si>
    <t>B1264</t>
  </si>
  <si>
    <t>D1251</t>
  </si>
  <si>
    <t>D1252</t>
  </si>
  <si>
    <t>D1259</t>
  </si>
  <si>
    <t>D1260</t>
  </si>
  <si>
    <t>D1261</t>
  </si>
  <si>
    <t>D1269</t>
  </si>
  <si>
    <t>D1271</t>
  </si>
  <si>
    <t>D1273</t>
  </si>
  <si>
    <t>D1277</t>
  </si>
  <si>
    <t>D1283</t>
  </si>
  <si>
    <t>D1284</t>
  </si>
  <si>
    <t>D1285</t>
  </si>
  <si>
    <t>D1286</t>
  </si>
  <si>
    <t>D1287</t>
  </si>
  <si>
    <t>D1288</t>
  </si>
  <si>
    <t>D1289</t>
  </si>
  <si>
    <t>D1290</t>
  </si>
  <si>
    <t>D1294</t>
  </si>
  <si>
    <t>D1295</t>
  </si>
  <si>
    <t>D1296</t>
  </si>
  <si>
    <t>D1297</t>
  </si>
  <si>
    <t>D1298</t>
  </si>
  <si>
    <t>F1253</t>
  </si>
  <si>
    <t>F1256</t>
  </si>
  <si>
    <t>F1260</t>
  </si>
  <si>
    <t>F1264</t>
  </si>
  <si>
    <t>F1268</t>
  </si>
  <si>
    <t>F1270</t>
  </si>
  <si>
    <t>F1271</t>
  </si>
  <si>
    <t>F1272</t>
  </si>
  <si>
    <t>F1273</t>
  </si>
  <si>
    <t>F1274</t>
  </si>
  <si>
    <t>F1275</t>
  </si>
  <si>
    <t>F1281</t>
  </si>
  <si>
    <t>F1283</t>
  </si>
  <si>
    <t>H1251</t>
  </si>
  <si>
    <t>H1254</t>
  </si>
  <si>
    <t>H1255</t>
  </si>
  <si>
    <t>H1257</t>
  </si>
  <si>
    <t>H1258</t>
  </si>
  <si>
    <t>H1259</t>
  </si>
  <si>
    <t>H1260</t>
  </si>
  <si>
    <t>H1270</t>
  </si>
  <si>
    <t>H1271</t>
  </si>
  <si>
    <t>H2301</t>
  </si>
  <si>
    <t>H2302</t>
  </si>
  <si>
    <t>H2303</t>
  </si>
  <si>
    <t>K1250</t>
  </si>
  <si>
    <t>K1251</t>
  </si>
  <si>
    <t>K1252</t>
  </si>
  <si>
    <t>K1256</t>
  </si>
  <si>
    <t>K1257</t>
  </si>
  <si>
    <t>K1259</t>
  </si>
  <si>
    <t>K1260</t>
  </si>
  <si>
    <t>K1261</t>
  </si>
  <si>
    <t>K1262</t>
  </si>
  <si>
    <t>K1263</t>
  </si>
  <si>
    <t>K1264</t>
  </si>
  <si>
    <t>K1265</t>
  </si>
  <si>
    <t>K1267</t>
  </si>
  <si>
    <t>K1269</t>
  </si>
  <si>
    <t>K1270</t>
  </si>
  <si>
    <t>K1271</t>
  </si>
  <si>
    <t>K1273</t>
  </si>
  <si>
    <t>K1274</t>
  </si>
  <si>
    <t>K1275</t>
  </si>
  <si>
    <t>K1276</t>
  </si>
  <si>
    <t>K1277</t>
  </si>
  <si>
    <t>K1278</t>
  </si>
  <si>
    <t>K1286</t>
  </si>
  <si>
    <t>K1287</t>
  </si>
  <si>
    <t>K1288</t>
  </si>
  <si>
    <t>K1290</t>
  </si>
  <si>
    <t>K1291</t>
  </si>
  <si>
    <t>K1292</t>
  </si>
  <si>
    <t>K1293</t>
  </si>
  <si>
    <t>K1294</t>
  </si>
  <si>
    <t>K1295</t>
  </si>
  <si>
    <t>L1251</t>
  </si>
  <si>
    <t>L1252</t>
  </si>
  <si>
    <t>L1253</t>
  </si>
  <si>
    <t>L1255</t>
  </si>
  <si>
    <t>L1256</t>
  </si>
  <si>
    <t>L1257</t>
  </si>
  <si>
    <t>L1258</t>
  </si>
  <si>
    <t>L1259</t>
  </si>
  <si>
    <t>L1261</t>
  </si>
  <si>
    <t>L1262</t>
  </si>
  <si>
    <t>L1263</t>
  </si>
  <si>
    <t>L1264</t>
  </si>
  <si>
    <t>L1265</t>
  </si>
  <si>
    <t>L1266</t>
  </si>
  <si>
    <t>L1267</t>
  </si>
  <si>
    <t>L1268</t>
  </si>
  <si>
    <t>L1269</t>
  </si>
  <si>
    <t>L4548</t>
  </si>
  <si>
    <t>M1255</t>
  </si>
  <si>
    <t>M1256</t>
  </si>
  <si>
    <t>M1257</t>
  </si>
  <si>
    <t>M1258</t>
  </si>
  <si>
    <t>M1259</t>
  </si>
  <si>
    <t>M1260</t>
  </si>
  <si>
    <t>M1265</t>
  </si>
  <si>
    <t>M1266</t>
  </si>
  <si>
    <t>M1267</t>
  </si>
  <si>
    <t>M1268</t>
  </si>
  <si>
    <t>M1269</t>
  </si>
  <si>
    <t>M1271</t>
  </si>
  <si>
    <t>M1272</t>
  </si>
  <si>
    <t>M1274</t>
  </si>
  <si>
    <t>M1275</t>
  </si>
  <si>
    <t>M1276</t>
  </si>
  <si>
    <t>M1277</t>
  </si>
  <si>
    <t>M1278</t>
  </si>
  <si>
    <t>M1279</t>
  </si>
  <si>
    <t>M7401</t>
  </si>
  <si>
    <t>infobox.sc.verkauf.netz.mitte@deutschebahn.com</t>
  </si>
  <si>
    <t>069 265-19006</t>
  </si>
  <si>
    <t>servicecenter.verkauf.sued@deutschebahn.com</t>
  </si>
  <si>
    <t>KM-SW@deutschebahn.com</t>
  </si>
  <si>
    <t>B1452</t>
  </si>
  <si>
    <t>B2001</t>
  </si>
  <si>
    <t>B2002</t>
  </si>
  <si>
    <t>B2010</t>
  </si>
  <si>
    <t>B2011</t>
  </si>
  <si>
    <t>B2012</t>
  </si>
  <si>
    <t>B4006</t>
  </si>
  <si>
    <t>D1411</t>
  </si>
  <si>
    <t>D1412</t>
  </si>
  <si>
    <t>D1415</t>
  </si>
  <si>
    <t>D1416</t>
  </si>
  <si>
    <t>D1417</t>
  </si>
  <si>
    <t>D1419</t>
  </si>
  <si>
    <t>D1420</t>
  </si>
  <si>
    <t>D1421</t>
  </si>
  <si>
    <t>D1422</t>
  </si>
  <si>
    <t>D1423</t>
  </si>
  <si>
    <t>D1424</t>
  </si>
  <si>
    <t>D1425</t>
  </si>
  <si>
    <t>D1426</t>
  </si>
  <si>
    <t>D1427</t>
  </si>
  <si>
    <t>D1428</t>
  </si>
  <si>
    <t>D1429</t>
  </si>
  <si>
    <t>D1430</t>
  </si>
  <si>
    <t>D1431</t>
  </si>
  <si>
    <t>D1452</t>
  </si>
  <si>
    <t>D4147</t>
  </si>
  <si>
    <t>F1452</t>
  </si>
  <si>
    <t>F7505</t>
  </si>
  <si>
    <t>F7546</t>
  </si>
  <si>
    <t>F7547</t>
  </si>
  <si>
    <t>F7548</t>
  </si>
  <si>
    <t>F7549</t>
  </si>
  <si>
    <t>F7550</t>
  </si>
  <si>
    <t>F7551</t>
  </si>
  <si>
    <t>F7552</t>
  </si>
  <si>
    <t>F7553</t>
  </si>
  <si>
    <t>F7554</t>
  </si>
  <si>
    <t>H1455</t>
  </si>
  <si>
    <t>H1456</t>
  </si>
  <si>
    <t>H2401</t>
  </si>
  <si>
    <t>K1279</t>
  </si>
  <si>
    <t>K1280</t>
  </si>
  <si>
    <t>K1281</t>
  </si>
  <si>
    <t>K1282</t>
  </si>
  <si>
    <t>K1283</t>
  </si>
  <si>
    <t>K1284</t>
  </si>
  <si>
    <t>K1285</t>
  </si>
  <si>
    <t>K1452</t>
  </si>
  <si>
    <t>K3422</t>
  </si>
  <si>
    <t>K3470</t>
  </si>
  <si>
    <t>K3475</t>
  </si>
  <si>
    <t>K3476</t>
  </si>
  <si>
    <t>K3478</t>
  </si>
  <si>
    <t>K4421</t>
  </si>
  <si>
    <t>L1452</t>
  </si>
  <si>
    <t>L7550</t>
  </si>
  <si>
    <t>L7551</t>
  </si>
  <si>
    <t>M1452</t>
  </si>
  <si>
    <t>M1453</t>
  </si>
  <si>
    <t>M3667</t>
  </si>
  <si>
    <t>M7550</t>
  </si>
  <si>
    <t>M7551</t>
  </si>
  <si>
    <t>M7552</t>
  </si>
  <si>
    <t>M7553</t>
  </si>
  <si>
    <t>M7554</t>
  </si>
  <si>
    <t>Bestellung gemäß Richtlinie 406.1301A02 ab dem</t>
  </si>
  <si>
    <t>1. Bestellung von gedruckten La-Heften</t>
  </si>
  <si>
    <t>Versand der La-Berichtigungen an</t>
  </si>
  <si>
    <t>E-Mail (Fax):</t>
  </si>
  <si>
    <t>und (optional):</t>
  </si>
  <si>
    <r>
      <t xml:space="preserve">Ansprechpartner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:</t>
    </r>
  </si>
  <si>
    <t>Name:</t>
  </si>
  <si>
    <r>
      <rPr>
        <vertAlign val="superscript"/>
        <sz val="10"/>
        <rFont val="DB Office"/>
        <family val="2"/>
      </rPr>
      <t xml:space="preserve">1) </t>
    </r>
    <r>
      <rPr>
        <sz val="10"/>
        <rFont val="DB Office"/>
        <family val="2"/>
      </rPr>
      <t>Bei einer Änderung sind alle Bestelldaten und die bisherige Stückzahl anzugeben (Abbestellung ergibt "0" unter "Stückzahl neu").</t>
    </r>
  </si>
  <si>
    <r>
      <rPr>
        <vertAlign val="superscript"/>
        <sz val="10"/>
        <rFont val="DB Office"/>
        <family val="2"/>
      </rPr>
      <t xml:space="preserve">2) </t>
    </r>
    <r>
      <rPr>
        <sz val="10"/>
        <rFont val="DB Office"/>
        <family val="2"/>
      </rPr>
      <t>Vom Besteller sind Kontaktdaten einer Stelle zur Klärung von Unregelmäßigkeiten im Versand von La-Berichtigungen anzugeben.</t>
    </r>
  </si>
  <si>
    <t>Tel.: (DB-intern)</t>
  </si>
  <si>
    <t>Fax (DB-intern)</t>
  </si>
  <si>
    <t>Gültig ab: 10.12.2017</t>
  </si>
  <si>
    <t>vertrieb-ost@deutschebahn.com</t>
  </si>
  <si>
    <t>Z1252</t>
  </si>
  <si>
    <t>Z1351</t>
  </si>
  <si>
    <t>Z1352</t>
  </si>
  <si>
    <t>Z1353</t>
  </si>
  <si>
    <t>Z1451</t>
  </si>
  <si>
    <t>Z1453</t>
  </si>
  <si>
    <t>Z1461</t>
  </si>
  <si>
    <t>Z1471</t>
  </si>
  <si>
    <t>Z1472</t>
  </si>
  <si>
    <t>Z1473</t>
  </si>
  <si>
    <t>Z1474</t>
  </si>
  <si>
    <t>Z2601</t>
  </si>
  <si>
    <t>Z2602</t>
  </si>
  <si>
    <t>0511 286-49251</t>
  </si>
  <si>
    <t>thomas.wilgoschesky@deutschebahn.com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</si>
</sst>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0" x14ac:knownFonts="1">
    <font>
      <sz val="12"/>
      <name val="Arial"/>
    </font>
    <font>
      <sz val="8"/>
      <name val="Arial"/>
      <family val="2"/>
    </font>
    <font>
      <u/>
      <sz val="12"/>
      <color indexed="12"/>
      <name val="Arial"/>
      <family val="2"/>
    </font>
    <font>
      <sz val="12"/>
      <name val="DB Office"/>
      <family val="2"/>
    </font>
    <font>
      <b/>
      <sz val="12"/>
      <name val="DB Office"/>
      <family val="2"/>
    </font>
    <font>
      <sz val="10"/>
      <name val="DB Office"/>
      <family val="2"/>
    </font>
    <font>
      <sz val="9"/>
      <name val="DB Office"/>
      <family val="2"/>
    </font>
    <font>
      <sz val="8"/>
      <name val="DB Office"/>
      <family val="2"/>
    </font>
    <font>
      <b/>
      <sz val="10"/>
      <name val="DB Office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DB Office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DB Office"/>
      <family val="2"/>
    </font>
    <font>
      <sz val="9"/>
      <name val="Arial"/>
      <family val="2"/>
    </font>
    <font>
      <b/>
      <sz val="14"/>
      <name val="DB Office"/>
      <family val="2"/>
    </font>
    <font>
      <sz val="11"/>
      <name val="DB Office"/>
      <family val="2"/>
    </font>
    <font>
      <vertAlign val="superscript"/>
      <sz val="10"/>
      <name val="DB Office"/>
      <family val="2"/>
    </font>
    <font>
      <u/>
      <sz val="10"/>
      <color indexed="12"/>
      <name val="Arial"/>
      <family val="2"/>
    </font>
    <font>
      <u/>
      <sz val="10"/>
      <color indexed="12"/>
      <name val="DB Office"/>
      <family val="2"/>
    </font>
    <font>
      <b/>
      <vertAlign val="superscript"/>
      <sz val="10"/>
      <color theme="1"/>
      <name val="DB Office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4"/>
      <name val="DB Office"/>
      <family val="2"/>
    </font>
    <font>
      <b/>
      <sz val="8"/>
      <color rgb="FF000000"/>
      <name val="Arial"/>
    </font>
    <font>
      <b/>
      <sz val="11"/>
      <name val="DB Office"/>
      <family val="2"/>
    </font>
    <font>
      <sz val="10"/>
      <color indexed="8"/>
      <name val="Arial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0" borderId="0"/>
  </cellStyleXfs>
  <cellXfs count="164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9" fontId="8" fillId="0" borderId="3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49" fontId="8" fillId="0" borderId="4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1" applyFont="1" applyFill="1" applyBorder="1" applyAlignment="1" applyProtection="1">
      <alignment horizontal="left" vertical="center" indent="2"/>
    </xf>
    <xf numFmtId="0" fontId="8" fillId="0" borderId="0" xfId="0" applyFont="1" applyFill="1" applyBorder="1" applyAlignment="1" applyProtection="1">
      <alignment horizontal="left" vertical="center" indent="2"/>
    </xf>
    <xf numFmtId="49" fontId="8" fillId="0" borderId="5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Protection="1"/>
    <xf numFmtId="0" fontId="12" fillId="0" borderId="0" xfId="0" applyFont="1"/>
    <xf numFmtId="0" fontId="13" fillId="0" borderId="0" xfId="0" applyFont="1"/>
    <xf numFmtId="0" fontId="14" fillId="2" borderId="20" xfId="0" applyFont="1" applyFill="1" applyBorder="1"/>
    <xf numFmtId="0" fontId="14" fillId="2" borderId="21" xfId="0" applyFont="1" applyFill="1" applyBorder="1"/>
    <xf numFmtId="0" fontId="14" fillId="2" borderId="22" xfId="0" applyFont="1" applyFill="1" applyBorder="1"/>
    <xf numFmtId="0" fontId="14" fillId="2" borderId="23" xfId="0" applyFont="1" applyFill="1" applyBorder="1"/>
    <xf numFmtId="0" fontId="14" fillId="2" borderId="24" xfId="0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4" fillId="2" borderId="30" xfId="0" applyFont="1" applyFill="1" applyBorder="1"/>
    <xf numFmtId="0" fontId="11" fillId="0" borderId="0" xfId="0" applyFont="1"/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4" fillId="0" borderId="0" xfId="0" applyFont="1" applyAlignment="1"/>
    <xf numFmtId="0" fontId="6" fillId="0" borderId="2" xfId="0" applyFont="1" applyFill="1" applyBorder="1" applyAlignment="1" applyProtection="1">
      <alignment horizontal="right" vertical="center"/>
    </xf>
    <xf numFmtId="1" fontId="8" fillId="0" borderId="40" xfId="0" applyNumberFormat="1" applyFont="1" applyFill="1" applyBorder="1" applyAlignment="1" applyProtection="1">
      <alignment horizontal="center" vertical="center"/>
      <protection locked="0"/>
    </xf>
    <xf numFmtId="1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8" fillId="0" borderId="40" xfId="0" applyFont="1" applyBorder="1" applyAlignment="1">
      <alignment horizontal="center" vertical="center" wrapText="1"/>
    </xf>
    <xf numFmtId="0" fontId="18" fillId="0" borderId="0" xfId="0" applyFont="1"/>
    <xf numFmtId="0" fontId="6" fillId="0" borderId="2" xfId="0" applyFont="1" applyBorder="1" applyAlignment="1">
      <alignment horizontal="right" vertical="center"/>
    </xf>
    <xf numFmtId="0" fontId="2" fillId="0" borderId="31" xfId="1" applyBorder="1" applyAlignment="1" applyProtection="1"/>
    <xf numFmtId="0" fontId="2" fillId="0" borderId="0" xfId="1" applyAlignment="1" applyProtection="1"/>
    <xf numFmtId="0" fontId="23" fillId="0" borderId="27" xfId="0" applyFont="1" applyBorder="1"/>
    <xf numFmtId="0" fontId="23" fillId="0" borderId="28" xfId="0" applyFont="1" applyBorder="1"/>
    <xf numFmtId="0" fontId="23" fillId="0" borderId="29" xfId="0" applyFont="1" applyBorder="1"/>
    <xf numFmtId="0" fontId="2" fillId="0" borderId="32" xfId="1" applyBorder="1" applyAlignment="1" applyProtection="1"/>
    <xf numFmtId="0" fontId="2" fillId="0" borderId="33" xfId="1" applyBorder="1" applyAlignment="1" applyProtection="1"/>
    <xf numFmtId="0" fontId="0" fillId="0" borderId="0" xfId="0" applyFill="1"/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3" fillId="0" borderId="0" xfId="2" applyFont="1"/>
    <xf numFmtId="0" fontId="15" fillId="0" borderId="36" xfId="0" applyFont="1" applyBorder="1" applyAlignment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9" fillId="0" borderId="0" xfId="0" applyFont="1" applyAlignment="1"/>
    <xf numFmtId="0" fontId="3" fillId="0" borderId="0" xfId="0" applyFont="1" applyFill="1"/>
    <xf numFmtId="0" fontId="3" fillId="0" borderId="0" xfId="0" applyFont="1" applyFill="1" applyBorder="1"/>
    <xf numFmtId="0" fontId="26" fillId="3" borderId="40" xfId="0" applyFont="1" applyFill="1" applyBorder="1" applyAlignment="1" applyProtection="1">
      <alignment horizontal="center" vertical="center"/>
    </xf>
    <xf numFmtId="1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2" fillId="4" borderId="0" xfId="1" applyFill="1" applyAlignment="1" applyProtection="1"/>
    <xf numFmtId="0" fontId="7" fillId="0" borderId="0" xfId="2" applyFont="1"/>
    <xf numFmtId="0" fontId="7" fillId="0" borderId="0" xfId="2" applyFont="1" applyBorder="1"/>
    <xf numFmtId="0" fontId="7" fillId="0" borderId="0" xfId="2" applyFont="1" applyAlignment="1">
      <alignment horizontal="right"/>
    </xf>
    <xf numFmtId="0" fontId="27" fillId="0" borderId="37" xfId="2" applyFont="1" applyBorder="1"/>
    <xf numFmtId="0" fontId="25" fillId="0" borderId="37" xfId="2" applyFont="1" applyBorder="1"/>
    <xf numFmtId="0" fontId="18" fillId="0" borderId="37" xfId="2" applyFont="1" applyBorder="1"/>
    <xf numFmtId="0" fontId="18" fillId="0" borderId="37" xfId="2" applyFont="1" applyBorder="1" applyAlignment="1">
      <alignment horizontal="right"/>
    </xf>
    <xf numFmtId="0" fontId="10" fillId="0" borderId="12" xfId="0" applyFont="1" applyBorder="1" applyAlignment="1" applyProtection="1"/>
    <xf numFmtId="0" fontId="10" fillId="0" borderId="37" xfId="0" applyFont="1" applyBorder="1" applyAlignment="1" applyProtection="1"/>
    <xf numFmtId="0" fontId="10" fillId="0" borderId="0" xfId="0" applyFont="1" applyBorder="1" applyAlignment="1" applyProtection="1"/>
    <xf numFmtId="0" fontId="10" fillId="0" borderId="14" xfId="0" applyFont="1" applyBorder="1" applyAlignment="1" applyProtection="1"/>
    <xf numFmtId="0" fontId="10" fillId="0" borderId="38" xfId="0" applyFont="1" applyBorder="1" applyAlignment="1" applyProtection="1"/>
    <xf numFmtId="49" fontId="20" fillId="0" borderId="0" xfId="1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0" fillId="5" borderId="0" xfId="0" applyFill="1"/>
    <xf numFmtId="0" fontId="29" fillId="0" borderId="42" xfId="3" applyFont="1" applyFill="1" applyBorder="1" applyAlignment="1">
      <alignment wrapText="1"/>
    </xf>
    <xf numFmtId="0" fontId="29" fillId="0" borderId="43" xfId="3" applyFont="1" applyFill="1" applyBorder="1" applyAlignment="1">
      <alignment wrapText="1"/>
    </xf>
    <xf numFmtId="49" fontId="20" fillId="0" borderId="34" xfId="1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49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15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49" fontId="8" fillId="0" borderId="3" xfId="0" applyNumberFormat="1" applyFont="1" applyFill="1" applyBorder="1" applyAlignment="1" applyProtection="1">
      <alignment horizontal="left" vertical="center" indent="1"/>
      <protection locked="0"/>
    </xf>
    <xf numFmtId="49" fontId="0" fillId="0" borderId="3" xfId="0" applyNumberFormat="1" applyBorder="1" applyAlignment="1" applyProtection="1">
      <alignment horizontal="left" vertical="center" indent="1"/>
      <protection locked="0"/>
    </xf>
    <xf numFmtId="49" fontId="0" fillId="0" borderId="5" xfId="0" applyNumberFormat="1" applyBorder="1" applyAlignment="1" applyProtection="1">
      <alignment horizontal="left" vertical="center" indent="1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7" fillId="0" borderId="1" xfId="0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0" xfId="0" applyFont="1" applyAlignment="1" applyProtection="1"/>
    <xf numFmtId="0" fontId="18" fillId="0" borderId="0" xfId="0" applyFont="1" applyAlignment="1" applyProtection="1"/>
    <xf numFmtId="0" fontId="3" fillId="0" borderId="0" xfId="0" applyFont="1" applyAlignment="1"/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8" fillId="0" borderId="8" xfId="0" applyNumberFormat="1" applyFont="1" applyFill="1" applyBorder="1" applyAlignment="1" applyProtection="1">
      <alignment horizontal="left" vertical="center" indent="1"/>
      <protection locked="0"/>
    </xf>
    <xf numFmtId="49" fontId="8" fillId="0" borderId="11" xfId="0" applyNumberFormat="1" applyFont="1" applyFill="1" applyBorder="1" applyAlignment="1" applyProtection="1">
      <alignment horizontal="left" vertical="center" indent="1"/>
      <protection locked="0"/>
    </xf>
    <xf numFmtId="49" fontId="8" fillId="0" borderId="3" xfId="0" applyNumberFormat="1" applyFont="1" applyBorder="1" applyAlignment="1" applyProtection="1">
      <alignment horizontal="left" vertical="center" indent="1"/>
      <protection locked="0"/>
    </xf>
    <xf numFmtId="49" fontId="8" fillId="0" borderId="5" xfId="0" applyNumberFormat="1" applyFont="1" applyBorder="1" applyAlignment="1" applyProtection="1">
      <alignment horizontal="left" vertical="center" indent="1"/>
      <protection locked="0"/>
    </xf>
    <xf numFmtId="49" fontId="8" fillId="0" borderId="4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0" fillId="0" borderId="0" xfId="1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center" vertical="center"/>
    </xf>
    <xf numFmtId="49" fontId="8" fillId="0" borderId="8" xfId="0" applyNumberFormat="1" applyFont="1" applyFill="1" applyBorder="1" applyAlignment="1" applyProtection="1">
      <alignment horizontal="left" indent="2"/>
      <protection locked="0"/>
    </xf>
    <xf numFmtId="49" fontId="8" fillId="0" borderId="9" xfId="0" applyNumberFormat="1" applyFont="1" applyFill="1" applyBorder="1" applyAlignment="1" applyProtection="1">
      <alignment horizontal="left" indent="2"/>
      <protection locked="0"/>
    </xf>
    <xf numFmtId="49" fontId="8" fillId="0" borderId="10" xfId="0" applyNumberFormat="1" applyFont="1" applyFill="1" applyBorder="1" applyAlignment="1" applyProtection="1">
      <alignment horizontal="left" indent="2"/>
      <protection locked="0"/>
    </xf>
    <xf numFmtId="49" fontId="0" fillId="0" borderId="11" xfId="0" applyNumberFormat="1" applyBorder="1" applyAlignment="1" applyProtection="1">
      <alignment horizontal="left" indent="2"/>
      <protection locked="0"/>
    </xf>
    <xf numFmtId="0" fontId="8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20" fillId="0" borderId="6" xfId="1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14" fontId="8" fillId="0" borderId="34" xfId="0" applyNumberFormat="1" applyFont="1" applyFill="1" applyBorder="1" applyAlignment="1" applyProtection="1">
      <alignment horizontal="center" vertical="center"/>
      <protection locked="0"/>
    </xf>
    <xf numFmtId="14" fontId="8" fillId="0" borderId="35" xfId="0" applyNumberFormat="1" applyFont="1" applyFill="1" applyBorder="1" applyAlignment="1" applyProtection="1">
      <alignment horizontal="center" vertical="center"/>
      <protection locked="0"/>
    </xf>
    <xf numFmtId="14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1" fontId="8" fillId="0" borderId="34" xfId="0" applyNumberFormat="1" applyFont="1" applyFill="1" applyBorder="1" applyAlignment="1" applyProtection="1">
      <alignment horizontal="center" vertical="center"/>
      <protection locked="0"/>
    </xf>
    <xf numFmtId="1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1" fontId="8" fillId="0" borderId="34" xfId="0" applyNumberFormat="1" applyFont="1" applyFill="1" applyBorder="1" applyAlignment="1" applyProtection="1">
      <alignment horizontal="center" vertical="center"/>
    </xf>
    <xf numFmtId="1" fontId="8" fillId="0" borderId="36" xfId="0" applyNumberFormat="1" applyFont="1" applyFill="1" applyBorder="1" applyAlignment="1" applyProtection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49" fontId="20" fillId="0" borderId="35" xfId="1" applyNumberFormat="1" applyFont="1" applyFill="1" applyBorder="1" applyAlignment="1" applyProtection="1">
      <alignment horizontal="center" vertical="center"/>
      <protection locked="0"/>
    </xf>
    <xf numFmtId="49" fontId="20" fillId="0" borderId="36" xfId="1" applyNumberFormat="1" applyFont="1" applyFill="1" applyBorder="1" applyAlignment="1" applyProtection="1">
      <alignment horizontal="center" vertical="center"/>
      <protection locked="0"/>
    </xf>
  </cellXfs>
  <cellStyles count="4">
    <cellStyle name="Excel Built-in Normal" xfId="2" xr:uid="{00000000-0005-0000-0000-000000000000}"/>
    <cellStyle name="Link" xfId="1" builtinId="8"/>
    <cellStyle name="Standard" xfId="0" builtinId="0"/>
    <cellStyle name="Standard_Zentrale Kunden ohne Z-KNr." xfId="3" xr:uid="{00000000-0005-0000-0000-000003000000}"/>
  </cellStyles>
  <dxfs count="38">
    <dxf>
      <font>
        <color auto="1"/>
      </font>
      <fill>
        <patternFill patternType="none">
          <bgColor auto="1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9525</xdr:rowOff>
    </xdr:from>
    <xdr:to>
      <xdr:col>2</xdr:col>
      <xdr:colOff>523875</xdr:colOff>
      <xdr:row>2</xdr:row>
      <xdr:rowOff>76200</xdr:rowOff>
    </xdr:to>
    <xdr:pic>
      <xdr:nvPicPr>
        <xdr:cNvPr id="1025" name="Logo_Farbe" descr="DB-NETZE_rgb_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"/>
          <a:ext cx="151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695325</xdr:colOff>
      <xdr:row>20</xdr:row>
      <xdr:rowOff>38100</xdr:rowOff>
    </xdr:from>
    <xdr:to>
      <xdr:col>9</xdr:col>
      <xdr:colOff>28575</xdr:colOff>
      <xdr:row>20</xdr:row>
      <xdr:rowOff>190500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5534025" y="3933825"/>
          <a:ext cx="476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685800</xdr:colOff>
      <xdr:row>19</xdr:row>
      <xdr:rowOff>47625</xdr:rowOff>
    </xdr:from>
    <xdr:to>
      <xdr:col>9</xdr:col>
      <xdr:colOff>19050</xdr:colOff>
      <xdr:row>19</xdr:row>
      <xdr:rowOff>171450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5524500" y="3705225"/>
          <a:ext cx="476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</xdr:row>
          <xdr:rowOff>28575</xdr:rowOff>
        </xdr:from>
        <xdr:to>
          <xdr:col>5</xdr:col>
          <xdr:colOff>371475</xdr:colOff>
          <xdr:row>3</xdr:row>
          <xdr:rowOff>85725</xdr:rowOff>
        </xdr:to>
        <xdr:sp macro="" textlink="">
          <xdr:nvSpPr>
            <xdr:cNvPr id="2" name="Option Button 2" descr="Erstbestellung *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2</xdr:row>
          <xdr:rowOff>19050</xdr:rowOff>
        </xdr:from>
        <xdr:to>
          <xdr:col>9</xdr:col>
          <xdr:colOff>247650</xdr:colOff>
          <xdr:row>3</xdr:row>
          <xdr:rowOff>85725</xdr:rowOff>
        </xdr:to>
        <xdr:sp macro="" textlink="">
          <xdr:nvSpPr>
            <xdr:cNvPr id="3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285750</xdr:colOff>
      <xdr:row>2</xdr:row>
      <xdr:rowOff>28575</xdr:rowOff>
    </xdr:from>
    <xdr:ext cx="1077662" cy="25455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57600" y="333375"/>
          <a:ext cx="107766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rtlCol="0" anchor="t">
          <a:spAutoFit/>
        </a:bodyPr>
        <a:lstStyle/>
        <a:p>
          <a:r>
            <a:rPr lang="de-DE" sz="1100">
              <a:latin typeface="DB Office" pitchFamily="34" charset="0"/>
            </a:rPr>
            <a:t>Erstbestellung*</a:t>
          </a:r>
        </a:p>
      </xdr:txBody>
    </xdr:sp>
    <xdr:clientData/>
  </xdr:oneCellAnchor>
  <xdr:oneCellAnchor>
    <xdr:from>
      <xdr:col>9</xdr:col>
      <xdr:colOff>161925</xdr:colOff>
      <xdr:row>2</xdr:row>
      <xdr:rowOff>28575</xdr:rowOff>
    </xdr:from>
    <xdr:ext cx="918388" cy="254557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048375" y="333375"/>
          <a:ext cx="91838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rtlCol="0" anchor="t">
          <a:spAutoFit/>
        </a:bodyPr>
        <a:lstStyle/>
        <a:p>
          <a:r>
            <a:rPr lang="de-DE" sz="1100">
              <a:latin typeface="DB Office" pitchFamily="34" charset="0"/>
            </a:rPr>
            <a:t>Änderung* </a:t>
          </a:r>
          <a:r>
            <a:rPr lang="de-DE" sz="1100" baseline="30000">
              <a:latin typeface="DB Office" pitchFamily="34" charset="0"/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ecenter.verkauf.sued@deutschebahn.com" TargetMode="External"/><Relationship Id="rId3" Type="http://schemas.openxmlformats.org/officeDocument/2006/relationships/hyperlink" Target="mailto:vertrieb-ost@deutschebahn.com" TargetMode="External"/><Relationship Id="rId7" Type="http://schemas.openxmlformats.org/officeDocument/2006/relationships/hyperlink" Target="mailto:infobox.sc.verkauf.netz.mitte@deutschebahn.com" TargetMode="External"/><Relationship Id="rId2" Type="http://schemas.openxmlformats.org/officeDocument/2006/relationships/hyperlink" Target="mailto:dbnetz.suedost@deutschebahn.com" TargetMode="External"/><Relationship Id="rId1" Type="http://schemas.openxmlformats.org/officeDocument/2006/relationships/hyperlink" Target="mailto:db.netz.west@deutschebahn.com" TargetMode="External"/><Relationship Id="rId6" Type="http://schemas.openxmlformats.org/officeDocument/2006/relationships/hyperlink" Target="mailto:KM-SW@deutschebahn.com" TargetMode="External"/><Relationship Id="rId5" Type="http://schemas.openxmlformats.org/officeDocument/2006/relationships/hyperlink" Target="mailto:thomas.wilgoschesky@deutschebahn.com" TargetMode="External"/><Relationship Id="rId4" Type="http://schemas.openxmlformats.org/officeDocument/2006/relationships/hyperlink" Target="mailto:I.NMK4-Team-KAM@deutschebahn.com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65540"/>
  <sheetViews>
    <sheetView showGridLines="0" tabSelected="1" showOutlineSymbols="0" zoomScaleNormal="100" workbookViewId="0">
      <selection activeCell="I8" sqref="I8:L8"/>
    </sheetView>
  </sheetViews>
  <sheetFormatPr baseColWidth="10" defaultColWidth="0" defaultRowHeight="15" zeroHeight="1" x14ac:dyDescent="0.2"/>
  <cols>
    <col min="1" max="1" width="3.77734375" style="2" customWidth="1"/>
    <col min="2" max="2" width="11.6640625" style="2" customWidth="1"/>
    <col min="3" max="3" width="10.77734375" style="2" customWidth="1"/>
    <col min="4" max="4" width="5.77734375" style="2" customWidth="1"/>
    <col min="5" max="5" width="7.33203125" style="2" customWidth="1"/>
    <col min="6" max="6" width="8.77734375" style="2" customWidth="1"/>
    <col min="7" max="7" width="0.88671875" style="12" customWidth="1"/>
    <col min="8" max="8" width="11.33203125" style="2" customWidth="1"/>
    <col min="9" max="9" width="8.33203125" style="2" customWidth="1"/>
    <col min="10" max="10" width="5.77734375" style="2" customWidth="1"/>
    <col min="11" max="11" width="12" style="2" customWidth="1"/>
    <col min="12" max="12" width="7.6640625" style="2" customWidth="1"/>
    <col min="13" max="13" width="4.21875" style="2" customWidth="1"/>
    <col min="14" max="16384" width="3.77734375" style="2" hidden="1"/>
  </cols>
  <sheetData>
    <row r="1" spans="2:16" ht="6" customHeight="1" x14ac:dyDescent="0.2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6" ht="18" x14ac:dyDescent="0.25">
      <c r="B2" s="3"/>
      <c r="C2" s="4"/>
      <c r="D2" s="124" t="s">
        <v>33</v>
      </c>
      <c r="E2" s="124"/>
      <c r="F2" s="124"/>
      <c r="G2" s="124"/>
      <c r="H2" s="124"/>
      <c r="I2" s="124"/>
      <c r="J2" s="124"/>
      <c r="K2" s="124"/>
      <c r="L2" s="124"/>
    </row>
    <row r="3" spans="2:16" x14ac:dyDescent="0.2">
      <c r="B3" s="38"/>
      <c r="C3" s="1"/>
      <c r="D3" s="1"/>
      <c r="F3" s="1"/>
      <c r="G3" s="1"/>
      <c r="H3" s="1"/>
      <c r="I3" s="1"/>
      <c r="J3" s="1"/>
      <c r="K3" s="1"/>
    </row>
    <row r="4" spans="2:16" x14ac:dyDescent="0.2">
      <c r="B4" s="38"/>
      <c r="C4" s="1"/>
      <c r="D4" s="1"/>
      <c r="E4" s="1"/>
      <c r="F4" s="1"/>
      <c r="G4" s="1"/>
      <c r="H4" s="9"/>
      <c r="I4" s="1"/>
      <c r="K4" s="1"/>
      <c r="L4" s="9"/>
    </row>
    <row r="5" spans="2:16" x14ac:dyDescent="0.2">
      <c r="B5" s="38"/>
      <c r="C5" s="1"/>
      <c r="D5" s="1"/>
      <c r="E5" s="131" t="s">
        <v>67</v>
      </c>
      <c r="F5" s="131"/>
      <c r="G5" s="131"/>
      <c r="H5" s="131"/>
      <c r="I5" s="131"/>
      <c r="J5" s="131"/>
      <c r="K5" s="131"/>
      <c r="L5" s="131"/>
    </row>
    <row r="6" spans="2:16" ht="20.100000000000001" customHeight="1" thickBot="1" x14ac:dyDescent="0.25">
      <c r="B6" s="3"/>
      <c r="C6" s="4"/>
      <c r="D6" s="130"/>
      <c r="E6" s="130"/>
      <c r="F6" s="130"/>
      <c r="G6" s="130"/>
      <c r="H6" s="130"/>
      <c r="I6" s="130"/>
      <c r="J6" s="130"/>
      <c r="K6" s="130"/>
      <c r="L6" s="130"/>
    </row>
    <row r="7" spans="2:16" x14ac:dyDescent="0.2">
      <c r="B7" s="21"/>
      <c r="C7" s="21"/>
      <c r="D7" s="21"/>
      <c r="E7" s="21"/>
      <c r="F7" s="21"/>
      <c r="G7" s="1"/>
      <c r="H7" s="121" t="s">
        <v>3</v>
      </c>
      <c r="I7" s="122"/>
      <c r="J7" s="122"/>
      <c r="K7" s="122"/>
      <c r="L7" s="123"/>
    </row>
    <row r="8" spans="2:16" ht="20.100000000000001" customHeight="1" x14ac:dyDescent="0.2">
      <c r="B8" s="119" t="str">
        <f>IF(Rechnungseingabe2&lt;&gt;0,IF(ISERROR(HLOOKUP(LEFT(Rechnungseingabe2,1),Adressen!$B$3:$I$15,3,0)),"",HLOOKUP(LEFT(Rechnungseingabe2,1),Adressen!$B$3:$I$15,3,0)),"")</f>
        <v/>
      </c>
      <c r="C8" s="119"/>
      <c r="D8" s="119"/>
      <c r="E8" s="119"/>
      <c r="F8" s="119"/>
      <c r="G8" s="5"/>
      <c r="H8" s="6" t="s">
        <v>69</v>
      </c>
      <c r="I8" s="125"/>
      <c r="J8" s="125"/>
      <c r="K8" s="125"/>
      <c r="L8" s="126"/>
    </row>
    <row r="9" spans="2:16" ht="20.100000000000001" customHeight="1" x14ac:dyDescent="0.2">
      <c r="B9" s="119" t="str">
        <f>IF(Rechnungseingabe2&lt;&gt;0,IF(ISERROR(HLOOKUP(LEFT(Rechnungseingabe2,1),Adressen!$B$3:$I$15,4,0)),"",HLOOKUP(LEFT(Rechnungseingabe2,1),Adressen!$B$3:$I$15,4,0)),"")</f>
        <v/>
      </c>
      <c r="C9" s="119"/>
      <c r="D9" s="119"/>
      <c r="E9" s="119"/>
      <c r="F9" s="119"/>
      <c r="G9" s="5"/>
      <c r="H9" s="6"/>
      <c r="I9" s="127"/>
      <c r="J9" s="127"/>
      <c r="K9" s="127"/>
      <c r="L9" s="128"/>
    </row>
    <row r="10" spans="2:16" ht="20.100000000000001" customHeight="1" x14ac:dyDescent="0.2">
      <c r="B10" s="119" t="str">
        <f>IF(Rechnungseingabe2&lt;&gt;0,IF(ISERROR(HLOOKUP(LEFT(Rechnungseingabe2,1),Adressen!$B$3:$I$15,5,0)),"",HLOOKUP(LEFT(Rechnungseingabe2,1),Adressen!$B$3:$I$15,5,0)),"")</f>
        <v/>
      </c>
      <c r="C10" s="119"/>
      <c r="D10" s="119"/>
      <c r="E10" s="119"/>
      <c r="F10" s="119"/>
      <c r="G10" s="5"/>
      <c r="H10" s="6"/>
      <c r="I10" s="127"/>
      <c r="J10" s="127"/>
      <c r="K10" s="127"/>
      <c r="L10" s="128"/>
    </row>
    <row r="11" spans="2:16" s="7" customFormat="1" ht="20.100000000000001" customHeight="1" x14ac:dyDescent="0.2">
      <c r="B11" s="119" t="str">
        <f>IF(Rechnungseingabe2&lt;&gt;0,IF(ISERROR(HLOOKUP(LEFT(Rechnungseingabe2,1),Adressen!$B$3:$I$15,7,0)),"",HLOOKUP(LEFT(Rechnungseingabe2,1),Adressen!$B$3:$I$15,7,0)),"")</f>
        <v/>
      </c>
      <c r="C11" s="119"/>
      <c r="D11" s="119"/>
      <c r="E11" s="119"/>
      <c r="F11" s="119"/>
      <c r="G11" s="5"/>
      <c r="H11" s="6" t="s">
        <v>70</v>
      </c>
      <c r="I11" s="101"/>
      <c r="J11" s="101"/>
      <c r="K11" s="129"/>
      <c r="L11" s="20"/>
    </row>
    <row r="12" spans="2:16" s="7" customFormat="1" ht="20.100000000000001" customHeight="1" x14ac:dyDescent="0.2">
      <c r="B12" s="119" t="str">
        <f>IF(Rechnungseingabe2&lt;&gt;0,IF(ISERROR(HLOOKUP(LEFT(Rechnungseingabe2,1),Adressen!$B$3:$I$15,8,0)),"",HLOOKUP(LEFT(Rechnungseingabe2,1),Adressen!$B$3:$I$15,8,0)),"")</f>
        <v/>
      </c>
      <c r="C12" s="119"/>
      <c r="D12" s="119"/>
      <c r="E12" s="119"/>
      <c r="F12" s="119"/>
      <c r="G12" s="5"/>
      <c r="H12" s="8" t="s">
        <v>71</v>
      </c>
      <c r="I12" s="17"/>
      <c r="J12" s="101"/>
      <c r="K12" s="102"/>
      <c r="L12" s="103"/>
    </row>
    <row r="13" spans="2:16" ht="17.100000000000001" customHeight="1" thickBot="1" x14ac:dyDescent="0.25">
      <c r="B13" s="118"/>
      <c r="C13" s="118"/>
      <c r="D13" s="118"/>
      <c r="E13" s="118"/>
      <c r="F13" s="118"/>
      <c r="G13" s="9"/>
      <c r="H13" s="6" t="s">
        <v>4</v>
      </c>
      <c r="I13" s="113"/>
      <c r="J13" s="113"/>
      <c r="K13" s="113"/>
      <c r="L13" s="114"/>
    </row>
    <row r="14" spans="2:16" x14ac:dyDescent="0.2">
      <c r="B14" s="106" t="s">
        <v>72</v>
      </c>
      <c r="C14" s="107"/>
      <c r="D14" s="10"/>
      <c r="E14" s="106" t="s">
        <v>326</v>
      </c>
      <c r="F14" s="107"/>
      <c r="G14" s="11"/>
      <c r="H14" s="110" t="s">
        <v>5</v>
      </c>
      <c r="I14" s="111"/>
      <c r="J14" s="111"/>
      <c r="K14" s="111"/>
      <c r="L14" s="112"/>
    </row>
    <row r="15" spans="2:16" x14ac:dyDescent="0.2">
      <c r="B15" s="108" t="str">
        <f>IF(Rechnungseingabe2&lt;&gt;0,IF(ISERROR(HLOOKUP(LEFT(Rechnungseingabe2,1),Adressen!$B$3:$I$15,9,0)),"",HLOOKUP(LEFT(Rechnungseingabe2,1),Adressen!$B$3:$I$15,9,0)),"")</f>
        <v/>
      </c>
      <c r="C15" s="109"/>
      <c r="D15" s="14"/>
      <c r="E15" s="108" t="str">
        <f>IF(Rechnungseingabe2&lt;&gt;0,IF(ISERROR(HLOOKUP(LEFT(Rechnungseingabe2,1),Adressen!$B$3:$I$15,11,0)),"",HLOOKUP(LEFT(Rechnungseingabe2,1),Adressen!$B$3:$I$15,11,0)),"")</f>
        <v/>
      </c>
      <c r="F15" s="109"/>
      <c r="G15" s="11"/>
      <c r="H15" s="115"/>
      <c r="I15" s="116"/>
      <c r="J15" s="116"/>
      <c r="K15" s="116"/>
      <c r="L15" s="117"/>
      <c r="N15" s="2" t="e">
        <f>IF(Rechnungsdaten1&lt;&gt;"",1,0)</f>
        <v>#REF!</v>
      </c>
      <c r="O15" s="2">
        <f>IF(H15="",1,0)</f>
        <v>1</v>
      </c>
      <c r="P15" s="2" t="e">
        <f>SUM(N15:O15)</f>
        <v>#REF!</v>
      </c>
    </row>
    <row r="16" spans="2:16" x14ac:dyDescent="0.2">
      <c r="B16" s="106" t="s">
        <v>1</v>
      </c>
      <c r="C16" s="107"/>
      <c r="D16" s="10"/>
      <c r="E16" s="106" t="s">
        <v>327</v>
      </c>
      <c r="F16" s="107"/>
      <c r="G16" s="11"/>
      <c r="H16" s="15" t="s">
        <v>68</v>
      </c>
      <c r="I16" s="104"/>
      <c r="J16" s="104"/>
      <c r="K16" s="104"/>
      <c r="L16" s="105"/>
      <c r="N16" s="2">
        <f>IF(Rechnungsdaten2&lt;&gt;"",1,0)</f>
        <v>1</v>
      </c>
      <c r="O16" s="2">
        <f>IF(I16="",1,0)</f>
        <v>1</v>
      </c>
      <c r="P16" s="2">
        <f>SUM(N16:O16)</f>
        <v>2</v>
      </c>
    </row>
    <row r="17" spans="2:16" ht="15.75" thickBot="1" x14ac:dyDescent="0.25">
      <c r="B17" s="108" t="str">
        <f>IF(Rechnungseingabe2&lt;&gt;0,IF(ISERROR(HLOOKUP(LEFT(Rechnungseingabe2,1),Adressen!$B$3:$I$15,10,0)),"",HLOOKUP(LEFT(Rechnungseingabe2,1),Adressen!$B$3:$I$15,10,0)),"")</f>
        <v/>
      </c>
      <c r="C17" s="109"/>
      <c r="D17" s="14"/>
      <c r="E17" s="108" t="str">
        <f>IF(Rechnungseingabe2&lt;&gt;0,IF(ISERROR(HLOOKUP(LEFT(Rechnungseingabe2,1),Adressen!$B$3:$I$15,12,0)),"",HLOOKUP(LEFT(Rechnungseingabe2,1),Adressen!$B$3:$I$15,12,0)),"")</f>
        <v/>
      </c>
      <c r="F17" s="109"/>
      <c r="G17" s="11"/>
      <c r="H17" s="39" t="str">
        <f>IF(ISERROR(VLOOKUP(Rechnungseingabe2,'Zentrale Kunden ohne Z-KNr.'!$A:$A,1,0)),IF(LEFT(Rechnungseingabe2,1)="Z","BST / R-KOST:",""),"BST / R-KOST:")</f>
        <v/>
      </c>
      <c r="I17" s="104"/>
      <c r="J17" s="104"/>
      <c r="K17" s="104"/>
      <c r="L17" s="105"/>
      <c r="N17" s="2">
        <f>IF(Rechnungsdaten3&lt;&gt;"",1,0)</f>
        <v>0</v>
      </c>
      <c r="O17" s="2">
        <f>IF(I17="",1,0)</f>
        <v>1</v>
      </c>
      <c r="P17" s="2">
        <f>SUM(N17:O17)</f>
        <v>1</v>
      </c>
    </row>
    <row r="18" spans="2:16" x14ac:dyDescent="0.2">
      <c r="B18" s="1"/>
      <c r="C18" s="1"/>
      <c r="D18" s="1"/>
      <c r="E18" s="1"/>
      <c r="F18" s="1"/>
      <c r="G18" s="9"/>
      <c r="H18" s="110" t="s">
        <v>10</v>
      </c>
      <c r="I18" s="132"/>
      <c r="J18" s="132"/>
      <c r="K18" s="132"/>
      <c r="L18" s="133"/>
    </row>
    <row r="19" spans="2:16" s="7" customFormat="1" ht="18.95" customHeight="1" x14ac:dyDescent="0.2">
      <c r="B19" s="142" t="s">
        <v>11</v>
      </c>
      <c r="C19" s="143"/>
      <c r="D19" s="144"/>
      <c r="E19" s="144"/>
      <c r="F19" s="144"/>
      <c r="G19" s="11"/>
      <c r="H19" s="8" t="s">
        <v>9</v>
      </c>
      <c r="I19" s="138"/>
      <c r="J19" s="139"/>
      <c r="K19" s="140"/>
      <c r="L19" s="141"/>
    </row>
    <row r="20" spans="2:16" s="7" customFormat="1" ht="18.95" customHeight="1" x14ac:dyDescent="0.2">
      <c r="B20" s="137" t="s">
        <v>12</v>
      </c>
      <c r="C20" s="137"/>
      <c r="D20" s="137"/>
      <c r="E20" s="137"/>
      <c r="F20" s="137"/>
      <c r="G20" s="11"/>
      <c r="H20" s="8" t="s">
        <v>7</v>
      </c>
      <c r="I20" s="13"/>
      <c r="J20" s="101"/>
      <c r="K20" s="101"/>
      <c r="L20" s="136"/>
    </row>
    <row r="21" spans="2:16" s="7" customFormat="1" ht="18.95" customHeight="1" x14ac:dyDescent="0.2">
      <c r="B21" s="134" t="str">
        <f>IF(Rechnungseingabe2&lt;&gt;0,IF(ISERROR(HLOOKUP(LEFT(Rechnungseingabe2,1),Adressen!$B$3:$I$15,13,0)),"",HYPERLINK("mailto:"&amp;HLOOKUP(LEFT(Rechnungseingabe2,1),Adressen!$B$3:$I$15,13,0))),"")</f>
        <v/>
      </c>
      <c r="C21" s="135"/>
      <c r="D21" s="135"/>
      <c r="E21" s="135"/>
      <c r="F21" s="135"/>
      <c r="G21" s="11"/>
      <c r="H21" s="8" t="s">
        <v>6</v>
      </c>
      <c r="I21" s="13"/>
      <c r="J21" s="101"/>
      <c r="K21" s="101"/>
      <c r="L21" s="136"/>
    </row>
    <row r="22" spans="2:16" s="7" customFormat="1" ht="18.95" customHeight="1" thickBot="1" x14ac:dyDescent="0.25">
      <c r="G22" s="11"/>
      <c r="H22" s="45" t="s">
        <v>8</v>
      </c>
      <c r="I22" s="145"/>
      <c r="J22" s="146"/>
      <c r="K22" s="146"/>
      <c r="L22" s="147"/>
    </row>
    <row r="23" spans="2:16" s="7" customFormat="1" ht="11.25" customHeight="1" x14ac:dyDescent="0.2">
      <c r="G23" s="11"/>
      <c r="H23" s="16"/>
      <c r="I23" s="18"/>
      <c r="J23" s="19"/>
      <c r="K23" s="19"/>
      <c r="L23" s="19"/>
    </row>
    <row r="24" spans="2:16" ht="19.5" customHeight="1" x14ac:dyDescent="0.2">
      <c r="B24" s="1"/>
      <c r="C24" s="1"/>
      <c r="D24" s="1"/>
      <c r="E24" s="1"/>
      <c r="F24" s="1"/>
      <c r="G24" s="9"/>
      <c r="H24" s="1"/>
      <c r="I24" s="1"/>
      <c r="J24" s="1"/>
      <c r="K24" s="1"/>
      <c r="L24" s="1"/>
    </row>
    <row r="25" spans="2:16" ht="15.75" customHeight="1" x14ac:dyDescent="0.2">
      <c r="B25" s="1"/>
      <c r="C25" s="1"/>
      <c r="D25" s="1"/>
      <c r="E25" s="1"/>
      <c r="F25" s="1"/>
      <c r="G25" s="9"/>
      <c r="H25" s="1"/>
      <c r="I25" s="1"/>
      <c r="J25" s="1"/>
      <c r="K25" s="1"/>
      <c r="L25" s="1"/>
    </row>
    <row r="26" spans="2:16" ht="15.75" customHeight="1" x14ac:dyDescent="0.2">
      <c r="B26" s="44" t="s">
        <v>317</v>
      </c>
      <c r="C26"/>
      <c r="D26"/>
      <c r="E26"/>
      <c r="F26"/>
      <c r="G26"/>
      <c r="H26"/>
      <c r="J26" s="150"/>
      <c r="K26" s="151"/>
      <c r="L26" s="152"/>
    </row>
    <row r="27" spans="2:16" ht="15.75" customHeight="1" x14ac:dyDescent="0.2">
      <c r="B27"/>
      <c r="C27"/>
      <c r="D27"/>
      <c r="E27"/>
      <c r="F27"/>
      <c r="G27"/>
      <c r="H27"/>
      <c r="J27" s="148" t="s">
        <v>73</v>
      </c>
      <c r="K27" s="149"/>
      <c r="L27" s="149"/>
    </row>
    <row r="28" spans="2:16" x14ac:dyDescent="0.2">
      <c r="B28" s="35" t="s">
        <v>318</v>
      </c>
      <c r="C28"/>
      <c r="D28"/>
      <c r="E28"/>
      <c r="F28"/>
      <c r="G28"/>
      <c r="H28"/>
      <c r="I28"/>
      <c r="J28"/>
      <c r="K28"/>
      <c r="L28" s="60"/>
    </row>
    <row r="29" spans="2:16" x14ac:dyDescent="0.2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61"/>
    </row>
    <row r="30" spans="2:16" ht="38.25" x14ac:dyDescent="0.2">
      <c r="B30" s="98" t="s">
        <v>0</v>
      </c>
      <c r="C30" s="99"/>
      <c r="D30" s="99"/>
      <c r="E30" s="100"/>
      <c r="F30" s="58" t="s">
        <v>75</v>
      </c>
      <c r="G30"/>
      <c r="H30" s="43" t="s">
        <v>65</v>
      </c>
      <c r="I30" s="160" t="s">
        <v>66</v>
      </c>
      <c r="J30" s="161"/>
      <c r="K30" s="156" t="s">
        <v>74</v>
      </c>
      <c r="L30" s="157"/>
    </row>
    <row r="31" spans="2:16" x14ac:dyDescent="0.2">
      <c r="B31" s="89" t="s">
        <v>103</v>
      </c>
      <c r="C31" s="90"/>
      <c r="D31" s="96"/>
      <c r="E31" s="97"/>
      <c r="F31" s="65"/>
      <c r="G31"/>
      <c r="H31" s="40"/>
      <c r="I31" s="154"/>
      <c r="J31" s="155"/>
      <c r="K31" s="158" t="str">
        <f>IF((F31+H31-Produktart22)&lt;0,0,IF(AND(H31="",Produktart22=""),"",F31+H31-Produktart22))</f>
        <v/>
      </c>
      <c r="L31" s="159"/>
    </row>
    <row r="32" spans="2:16" x14ac:dyDescent="0.2">
      <c r="B32" s="89" t="s">
        <v>104</v>
      </c>
      <c r="C32" s="90"/>
      <c r="D32" s="96"/>
      <c r="E32" s="97"/>
      <c r="F32" s="59"/>
      <c r="G32"/>
      <c r="H32" s="41"/>
      <c r="I32" s="154"/>
      <c r="J32" s="155"/>
      <c r="K32" s="158" t="str">
        <f>IF((F32+H32-Produktart23)&lt;0,0,IF(AND(H32="",Produktart23=""),"",F32+H32-Produktart23))</f>
        <v/>
      </c>
      <c r="L32" s="159"/>
    </row>
    <row r="33" spans="2:12" x14ac:dyDescent="0.2">
      <c r="B33" s="89" t="s">
        <v>105</v>
      </c>
      <c r="C33" s="90"/>
      <c r="D33" s="96"/>
      <c r="E33" s="97"/>
      <c r="F33" s="59"/>
      <c r="G33"/>
      <c r="H33" s="41"/>
      <c r="I33" s="154"/>
      <c r="J33" s="155"/>
      <c r="K33" s="158" t="str">
        <f>IF((F33+H33-Produktart24)&lt;0,0,IF(AND(H33="",Produktart24=""),"",F33+H33-Produktart24))</f>
        <v/>
      </c>
      <c r="L33" s="159"/>
    </row>
    <row r="34" spans="2:12" x14ac:dyDescent="0.2">
      <c r="B34" s="89" t="s">
        <v>106</v>
      </c>
      <c r="C34" s="90"/>
      <c r="D34" s="96"/>
      <c r="E34" s="97"/>
      <c r="F34" s="59"/>
      <c r="G34"/>
      <c r="H34" s="41"/>
      <c r="I34" s="154"/>
      <c r="J34" s="155"/>
      <c r="K34" s="158" t="str">
        <f>IF((F34+H34-Produktart25)&lt;0,0,IF(AND(H34="",Produktart25=""),"",F34+H34-Produktart25))</f>
        <v/>
      </c>
      <c r="L34" s="159"/>
    </row>
    <row r="35" spans="2:12" x14ac:dyDescent="0.2">
      <c r="B35" s="89" t="s">
        <v>107</v>
      </c>
      <c r="C35" s="90"/>
      <c r="D35" s="96"/>
      <c r="E35" s="97"/>
      <c r="F35" s="59"/>
      <c r="G35" s="42"/>
      <c r="H35" s="41"/>
      <c r="I35" s="154"/>
      <c r="J35" s="155"/>
      <c r="K35" s="158" t="str">
        <f>IF((F35+H35-Produktart26)&lt;0,0,IF(AND(H35="",Produktart26=""),"",F35+H35-Produktart26))</f>
        <v/>
      </c>
      <c r="L35" s="159"/>
    </row>
    <row r="36" spans="2:12" x14ac:dyDescent="0.2">
      <c r="B36" s="89" t="s">
        <v>108</v>
      </c>
      <c r="C36" s="90"/>
      <c r="D36" s="96"/>
      <c r="E36" s="97"/>
      <c r="F36" s="59"/>
      <c r="G36" s="42"/>
      <c r="H36" s="41"/>
      <c r="I36" s="154"/>
      <c r="J36" s="155"/>
      <c r="K36" s="158" t="str">
        <f>IF((F36+H36-Produkt27)&lt;0,0,IF(AND(H36="",Produkt27=""),"",F36+H36-Produkt27))</f>
        <v/>
      </c>
      <c r="L36" s="159"/>
    </row>
    <row r="37" spans="2:12" x14ac:dyDescent="0.2"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1"/>
    </row>
    <row r="38" spans="2:12" x14ac:dyDescent="0.2">
      <c r="B38" s="35" t="s">
        <v>49</v>
      </c>
      <c r="C38"/>
      <c r="D38"/>
      <c r="E38"/>
      <c r="F38"/>
      <c r="G38"/>
      <c r="H38"/>
      <c r="I38"/>
      <c r="J38"/>
      <c r="K38"/>
      <c r="L38" s="1"/>
    </row>
    <row r="39" spans="2:12" x14ac:dyDescent="0.2">
      <c r="B39"/>
      <c r="C39"/>
      <c r="D39"/>
      <c r="E39"/>
      <c r="F39"/>
      <c r="G39"/>
      <c r="H39"/>
      <c r="I39"/>
      <c r="J39"/>
      <c r="K39"/>
      <c r="L39" s="1"/>
    </row>
    <row r="40" spans="2:12" x14ac:dyDescent="0.2">
      <c r="B40" s="93" t="s">
        <v>0</v>
      </c>
      <c r="C40" s="94"/>
      <c r="D40" s="94"/>
      <c r="E40" s="95"/>
      <c r="F40" s="93" t="s">
        <v>64</v>
      </c>
      <c r="G40" s="94"/>
      <c r="H40" s="95"/>
      <c r="I40" s="93" t="s">
        <v>63</v>
      </c>
      <c r="J40" s="94"/>
      <c r="K40" s="94"/>
      <c r="L40" s="95"/>
    </row>
    <row r="41" spans="2:12" x14ac:dyDescent="0.2">
      <c r="B41" s="89" t="s">
        <v>50</v>
      </c>
      <c r="C41" s="90"/>
      <c r="D41" s="90"/>
      <c r="E41" s="91"/>
      <c r="F41" s="92"/>
      <c r="G41" s="87"/>
      <c r="H41" s="88"/>
      <c r="I41" s="92"/>
      <c r="J41" s="87"/>
      <c r="K41" s="87"/>
      <c r="L41" s="88"/>
    </row>
    <row r="42" spans="2:12" x14ac:dyDescent="0.2">
      <c r="B42" s="89" t="s">
        <v>51</v>
      </c>
      <c r="C42" s="90"/>
      <c r="D42" s="90"/>
      <c r="E42" s="91"/>
      <c r="F42" s="92"/>
      <c r="G42" s="87"/>
      <c r="H42" s="88"/>
      <c r="I42" s="92"/>
      <c r="J42" s="87"/>
      <c r="K42" s="87"/>
      <c r="L42" s="88"/>
    </row>
    <row r="43" spans="2:12" x14ac:dyDescent="0.2">
      <c r="B43" s="89" t="s">
        <v>52</v>
      </c>
      <c r="C43" s="90"/>
      <c r="D43" s="90"/>
      <c r="E43" s="91"/>
      <c r="F43" s="92"/>
      <c r="G43" s="87"/>
      <c r="H43" s="88"/>
      <c r="I43" s="92"/>
      <c r="J43" s="87"/>
      <c r="K43" s="87"/>
      <c r="L43" s="88"/>
    </row>
    <row r="44" spans="2:12" x14ac:dyDescent="0.2">
      <c r="B44" s="89" t="s">
        <v>53</v>
      </c>
      <c r="C44" s="90"/>
      <c r="D44" s="90"/>
      <c r="E44" s="91"/>
      <c r="F44" s="92"/>
      <c r="G44" s="87"/>
      <c r="H44" s="88"/>
      <c r="I44" s="92"/>
      <c r="J44" s="87"/>
      <c r="K44" s="87"/>
      <c r="L44" s="88"/>
    </row>
    <row r="45" spans="2:12" x14ac:dyDescent="0.2">
      <c r="B45" s="54" t="s">
        <v>54</v>
      </c>
      <c r="C45" s="55"/>
      <c r="D45" s="55"/>
      <c r="E45" s="56"/>
      <c r="F45" s="92"/>
      <c r="G45" s="87"/>
      <c r="H45" s="88"/>
      <c r="I45" s="92"/>
      <c r="J45" s="87"/>
      <c r="K45" s="87"/>
      <c r="L45" s="88"/>
    </row>
    <row r="46" spans="2:12" x14ac:dyDescent="0.2">
      <c r="B46" s="89" t="s">
        <v>98</v>
      </c>
      <c r="C46" s="90"/>
      <c r="D46" s="90"/>
      <c r="E46" s="91"/>
      <c r="F46" s="92"/>
      <c r="G46" s="87"/>
      <c r="H46" s="88"/>
      <c r="I46" s="92"/>
      <c r="J46" s="87"/>
      <c r="K46" s="87"/>
      <c r="L46" s="88"/>
    </row>
    <row r="47" spans="2:12" x14ac:dyDescent="0.2">
      <c r="B47" s="75" t="s">
        <v>319</v>
      </c>
      <c r="C47" s="76"/>
      <c r="D47" s="76"/>
      <c r="E47" s="76"/>
      <c r="F47" s="76"/>
      <c r="G47" s="76"/>
      <c r="H47" s="76"/>
      <c r="I47" s="77"/>
      <c r="J47" s="77"/>
      <c r="K47" s="77"/>
      <c r="L47" s="77"/>
    </row>
    <row r="48" spans="2:12" x14ac:dyDescent="0.2">
      <c r="B48" s="78" t="s">
        <v>320</v>
      </c>
      <c r="C48" s="86"/>
      <c r="D48" s="162"/>
      <c r="E48" s="162"/>
      <c r="F48" s="163"/>
      <c r="G48" s="79"/>
      <c r="H48" s="79" t="s">
        <v>321</v>
      </c>
      <c r="I48" s="86"/>
      <c r="J48" s="87"/>
      <c r="K48" s="87"/>
      <c r="L48" s="88"/>
    </row>
    <row r="49" spans="2:12" x14ac:dyDescent="0.2">
      <c r="B49" s="75" t="s">
        <v>322</v>
      </c>
      <c r="C49" s="76"/>
      <c r="D49" s="76"/>
      <c r="E49" s="76"/>
      <c r="F49" s="76"/>
      <c r="G49" s="76"/>
      <c r="H49" s="76"/>
      <c r="I49" s="77"/>
      <c r="J49" s="77"/>
      <c r="K49" s="77"/>
      <c r="L49" s="77"/>
    </row>
    <row r="50" spans="2:12" x14ac:dyDescent="0.2">
      <c r="B50" s="78" t="s">
        <v>323</v>
      </c>
      <c r="C50" s="92"/>
      <c r="D50" s="87"/>
      <c r="E50" s="87"/>
      <c r="F50" s="88"/>
      <c r="G50" s="79"/>
      <c r="H50" s="79" t="s">
        <v>7</v>
      </c>
      <c r="I50" s="92"/>
      <c r="J50" s="87"/>
      <c r="K50" s="87"/>
      <c r="L50" s="88"/>
    </row>
    <row r="51" spans="2:12" x14ac:dyDescent="0.2">
      <c r="B51" s="77"/>
      <c r="C51" s="77"/>
      <c r="D51" s="80"/>
      <c r="E51" s="80"/>
      <c r="F51" s="80"/>
      <c r="G51" s="77"/>
      <c r="H51" s="77"/>
      <c r="I51" s="77"/>
      <c r="J51" s="81"/>
      <c r="K51" s="81"/>
      <c r="L51" s="81"/>
    </row>
    <row r="52" spans="2:12" x14ac:dyDescent="0.2">
      <c r="B52" s="82" t="s">
        <v>324</v>
      </c>
      <c r="C52" s="77"/>
      <c r="D52" s="80"/>
      <c r="E52" s="80"/>
      <c r="F52" s="80"/>
      <c r="G52" s="77"/>
      <c r="H52" s="77"/>
      <c r="I52" s="77"/>
      <c r="J52" s="81"/>
      <c r="K52" s="81"/>
      <c r="L52" s="81"/>
    </row>
    <row r="53" spans="2:12" x14ac:dyDescent="0.2">
      <c r="B53" s="82" t="s">
        <v>325</v>
      </c>
      <c r="C53" s="77"/>
      <c r="D53" s="80"/>
      <c r="E53" s="80"/>
      <c r="F53" s="80"/>
      <c r="G53" s="77"/>
      <c r="H53" s="77"/>
      <c r="I53" s="77"/>
      <c r="J53" s="81"/>
      <c r="K53" s="81"/>
      <c r="L53" s="81"/>
    </row>
    <row r="54" spans="2:12" x14ac:dyDescent="0.2">
      <c r="B54" s="82"/>
      <c r="C54" s="77"/>
      <c r="D54" s="80"/>
      <c r="E54" s="80"/>
      <c r="F54" s="80"/>
      <c r="G54" s="77"/>
      <c r="H54" s="77"/>
      <c r="I54" s="77"/>
      <c r="J54" s="81"/>
      <c r="K54" s="81"/>
      <c r="L54" s="81"/>
    </row>
    <row r="55" spans="2:12" s="57" customFormat="1" ht="18" x14ac:dyDescent="0.25">
      <c r="B55" s="71" t="s">
        <v>99</v>
      </c>
      <c r="C55" s="72"/>
      <c r="D55" s="72"/>
      <c r="E55" s="73" t="s">
        <v>100</v>
      </c>
      <c r="F55" s="72"/>
      <c r="G55" s="72"/>
      <c r="H55" s="72"/>
      <c r="I55" s="72"/>
      <c r="J55" s="72"/>
      <c r="K55" s="72"/>
      <c r="L55" s="74" t="s">
        <v>102</v>
      </c>
    </row>
    <row r="56" spans="2:12" s="68" customFormat="1" ht="10.5" x14ac:dyDescent="0.15">
      <c r="E56" s="68" t="s">
        <v>101</v>
      </c>
      <c r="G56" s="69"/>
      <c r="L56" s="70" t="s">
        <v>328</v>
      </c>
    </row>
    <row r="57" spans="2:12" s="62" customFormat="1" hidden="1" x14ac:dyDescent="0.2">
      <c r="G57" s="63"/>
    </row>
    <row r="58" spans="2:12" hidden="1" x14ac:dyDescent="0.2"/>
    <row r="59" spans="2:12" hidden="1" x14ac:dyDescent="0.2"/>
    <row r="60" spans="2:12" hidden="1" x14ac:dyDescent="0.2"/>
    <row r="61" spans="2:12" hidden="1" x14ac:dyDescent="0.2"/>
    <row r="62" spans="2:12" hidden="1" x14ac:dyDescent="0.2"/>
    <row r="63" spans="2:12" hidden="1" x14ac:dyDescent="0.2"/>
    <row r="64" spans="2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x14ac:dyDescent="0.2"/>
    <row r="65540" hidden="1" x14ac:dyDescent="0.2"/>
  </sheetData>
  <sheetProtection algorithmName="SHA-512" hashValue="Wq2ReerPphNfw9ZIhGW+McHh1+1DlSvdafNZ+76IfsY1/S6D1QcXqbqBdmFhI6vF4bxsIsFaOfJxCqIQSBNOTg==" saltValue="3YG/GSQcRFLC9Bz9NnVgcg==" spinCount="100000" sheet="1" objects="1" scenarios="1" selectLockedCells="1"/>
  <mergeCells count="86">
    <mergeCell ref="C50:F50"/>
    <mergeCell ref="I50:L50"/>
    <mergeCell ref="B31:E31"/>
    <mergeCell ref="B32:E32"/>
    <mergeCell ref="B33:E33"/>
    <mergeCell ref="I36:J36"/>
    <mergeCell ref="K36:L36"/>
    <mergeCell ref="I44:L44"/>
    <mergeCell ref="I40:L40"/>
    <mergeCell ref="F45:H45"/>
    <mergeCell ref="I45:L45"/>
    <mergeCell ref="I42:L42"/>
    <mergeCell ref="C48:F48"/>
    <mergeCell ref="I46:L46"/>
    <mergeCell ref="I43:L43"/>
    <mergeCell ref="B40:E40"/>
    <mergeCell ref="I22:L22"/>
    <mergeCell ref="J27:L27"/>
    <mergeCell ref="J26:L26"/>
    <mergeCell ref="B29:L29"/>
    <mergeCell ref="I35:J35"/>
    <mergeCell ref="K30:L30"/>
    <mergeCell ref="K31:L31"/>
    <mergeCell ref="K32:L32"/>
    <mergeCell ref="K33:L33"/>
    <mergeCell ref="K34:L34"/>
    <mergeCell ref="K35:L35"/>
    <mergeCell ref="I30:J30"/>
    <mergeCell ref="I31:J31"/>
    <mergeCell ref="I32:J32"/>
    <mergeCell ref="I33:J33"/>
    <mergeCell ref="I34:J34"/>
    <mergeCell ref="B21:F21"/>
    <mergeCell ref="J20:L20"/>
    <mergeCell ref="B20:F20"/>
    <mergeCell ref="I19:J19"/>
    <mergeCell ref="K19:L19"/>
    <mergeCell ref="B19:F19"/>
    <mergeCell ref="J21:L21"/>
    <mergeCell ref="E17:F17"/>
    <mergeCell ref="H18:L18"/>
    <mergeCell ref="E16:F16"/>
    <mergeCell ref="B17:C17"/>
    <mergeCell ref="I17:L17"/>
    <mergeCell ref="B1:L1"/>
    <mergeCell ref="B11:F11"/>
    <mergeCell ref="B8:F8"/>
    <mergeCell ref="H7:L7"/>
    <mergeCell ref="B9:F9"/>
    <mergeCell ref="B10:F10"/>
    <mergeCell ref="D2:L2"/>
    <mergeCell ref="I8:L8"/>
    <mergeCell ref="I9:L9"/>
    <mergeCell ref="I10:L10"/>
    <mergeCell ref="I11:K11"/>
    <mergeCell ref="D6:L6"/>
    <mergeCell ref="E5:L5"/>
    <mergeCell ref="J12:L12"/>
    <mergeCell ref="I16:L16"/>
    <mergeCell ref="B14:C14"/>
    <mergeCell ref="B15:C15"/>
    <mergeCell ref="E14:F14"/>
    <mergeCell ref="E15:F15"/>
    <mergeCell ref="H14:L14"/>
    <mergeCell ref="I13:L13"/>
    <mergeCell ref="H15:L15"/>
    <mergeCell ref="B13:F13"/>
    <mergeCell ref="B12:F12"/>
    <mergeCell ref="B16:C16"/>
    <mergeCell ref="F40:H40"/>
    <mergeCell ref="B34:E34"/>
    <mergeCell ref="B35:E35"/>
    <mergeCell ref="B36:E36"/>
    <mergeCell ref="B30:E30"/>
    <mergeCell ref="I48:L48"/>
    <mergeCell ref="B41:E41"/>
    <mergeCell ref="B42:E42"/>
    <mergeCell ref="B43:E43"/>
    <mergeCell ref="B44:E44"/>
    <mergeCell ref="B46:E46"/>
    <mergeCell ref="F46:H46"/>
    <mergeCell ref="F41:H41"/>
    <mergeCell ref="F42:H42"/>
    <mergeCell ref="F43:H43"/>
    <mergeCell ref="F44:H44"/>
    <mergeCell ref="I41:L41"/>
  </mergeCells>
  <phoneticPr fontId="1" type="noConversion"/>
  <conditionalFormatting sqref="I8:L8 I19:K22 K11:L11 I11:J12 L20:L22">
    <cfRule type="cellIs" dxfId="37" priority="97" stopIfTrue="1" operator="equal">
      <formula>$M$1</formula>
    </cfRule>
  </conditionalFormatting>
  <conditionalFormatting sqref="I9:L10">
    <cfRule type="expression" dxfId="36" priority="98" stopIfTrue="1">
      <formula>$I$8=""</formula>
    </cfRule>
  </conditionalFormatting>
  <conditionalFormatting sqref="B24:L25 B37:L39 B28:L28 B47:J47 I40 B40:B41 F40 B48 G48:H48 B26:H27 J27 B29:B31">
    <cfRule type="cellIs" dxfId="35" priority="101" stopIfTrue="1" operator="equal">
      <formula>"Bitte an Admin des Pribu Laufwerks weiterleiten"</formula>
    </cfRule>
  </conditionalFormatting>
  <conditionalFormatting sqref="B42">
    <cfRule type="cellIs" dxfId="34" priority="66" stopIfTrue="1" operator="equal">
      <formula>"Bitte an Admin des Pribu Laufwerks weiterleiten"</formula>
    </cfRule>
  </conditionalFormatting>
  <conditionalFormatting sqref="B43">
    <cfRule type="cellIs" dxfId="33" priority="65" stopIfTrue="1" operator="equal">
      <formula>"Bitte an Admin des Pribu Laufwerks weiterleiten"</formula>
    </cfRule>
  </conditionalFormatting>
  <conditionalFormatting sqref="B44:B45">
    <cfRule type="cellIs" dxfId="32" priority="64" stopIfTrue="1" operator="equal">
      <formula>"Bitte an Admin des Pribu Laufwerks weiterleiten"</formula>
    </cfRule>
  </conditionalFormatting>
  <conditionalFormatting sqref="B46">
    <cfRule type="cellIs" dxfId="31" priority="63" stopIfTrue="1" operator="equal">
      <formula>"Bitte an Admin des Pribu Laufwerks weiterleiten"</formula>
    </cfRule>
  </conditionalFormatting>
  <conditionalFormatting sqref="K47:L47">
    <cfRule type="cellIs" dxfId="30" priority="49" stopIfTrue="1" operator="equal">
      <formula>"Bitte an Admin des Pribu Laufwerks weiterleiten"</formula>
    </cfRule>
  </conditionalFormatting>
  <conditionalFormatting sqref="G55:H56 I55:L55 B55:E56 I56:J56 L56">
    <cfRule type="cellIs" dxfId="29" priority="36" stopIfTrue="1" operator="equal">
      <formula>"Bitte an Admin des Pribu Laufwerks weiterleiten"</formula>
    </cfRule>
  </conditionalFormatting>
  <conditionalFormatting sqref="B32:B36">
    <cfRule type="cellIs" dxfId="28" priority="33" stopIfTrue="1" operator="equal">
      <formula>"Bitte an Admin des Pribu Laufwerks weiterleiten"</formula>
    </cfRule>
  </conditionalFormatting>
  <conditionalFormatting sqref="F31:F35">
    <cfRule type="cellIs" dxfId="27" priority="30" stopIfTrue="1" operator="equal">
      <formula>$M$1</formula>
    </cfRule>
  </conditionalFormatting>
  <conditionalFormatting sqref="F36">
    <cfRule type="cellIs" dxfId="26" priority="29" stopIfTrue="1" operator="equal">
      <formula>$M$1</formula>
    </cfRule>
  </conditionalFormatting>
  <conditionalFormatting sqref="I31:I35">
    <cfRule type="cellIs" dxfId="25" priority="28" stopIfTrue="1" operator="equal">
      <formula>$M$1</formula>
    </cfRule>
  </conditionalFormatting>
  <conditionalFormatting sqref="H31:H35">
    <cfRule type="cellIs" dxfId="24" priority="27" stopIfTrue="1" operator="equal">
      <formula>$M$1</formula>
    </cfRule>
  </conditionalFormatting>
  <conditionalFormatting sqref="I36">
    <cfRule type="cellIs" dxfId="23" priority="26" stopIfTrue="1" operator="equal">
      <formula>$M$1</formula>
    </cfRule>
  </conditionalFormatting>
  <conditionalFormatting sqref="H36">
    <cfRule type="cellIs" dxfId="22" priority="25" stopIfTrue="1" operator="equal">
      <formula>$M$1</formula>
    </cfRule>
  </conditionalFormatting>
  <conditionalFormatting sqref="F41">
    <cfRule type="cellIs" dxfId="21" priority="24" stopIfTrue="1" operator="equal">
      <formula>$M$1</formula>
    </cfRule>
  </conditionalFormatting>
  <conditionalFormatting sqref="F42:F44 F46">
    <cfRule type="cellIs" dxfId="20" priority="23" stopIfTrue="1" operator="equal">
      <formula>$M$1</formula>
    </cfRule>
  </conditionalFormatting>
  <conditionalFormatting sqref="I46">
    <cfRule type="cellIs" dxfId="19" priority="22" stopIfTrue="1" operator="equal">
      <formula>$M$1</formula>
    </cfRule>
  </conditionalFormatting>
  <conditionalFormatting sqref="I41:I44">
    <cfRule type="cellIs" dxfId="18" priority="21" stopIfTrue="1" operator="equal">
      <formula>$M$1</formula>
    </cfRule>
  </conditionalFormatting>
  <conditionalFormatting sqref="F45">
    <cfRule type="cellIs" dxfId="17" priority="20" stopIfTrue="1" operator="equal">
      <formula>$M$1</formula>
    </cfRule>
  </conditionalFormatting>
  <conditionalFormatting sqref="I45">
    <cfRule type="cellIs" dxfId="16" priority="19" stopIfTrue="1" operator="equal">
      <formula>$M$1</formula>
    </cfRule>
  </conditionalFormatting>
  <conditionalFormatting sqref="C48">
    <cfRule type="cellIs" dxfId="15" priority="18" stopIfTrue="1" operator="equal">
      <formula>$M$1</formula>
    </cfRule>
  </conditionalFormatting>
  <conditionalFormatting sqref="I48">
    <cfRule type="cellIs" dxfId="14" priority="17" stopIfTrue="1" operator="equal">
      <formula>$M$1</formula>
    </cfRule>
  </conditionalFormatting>
  <conditionalFormatting sqref="J26">
    <cfRule type="cellIs" dxfId="13" priority="16" stopIfTrue="1" operator="equal">
      <formula>$M$1</formula>
    </cfRule>
  </conditionalFormatting>
  <conditionalFormatting sqref="I16">
    <cfRule type="cellIs" dxfId="12" priority="15" stopIfTrue="1" operator="equal">
      <formula>$M$1</formula>
    </cfRule>
  </conditionalFormatting>
  <conditionalFormatting sqref="B49:J49 B50:B51 G50:H54">
    <cfRule type="cellIs" dxfId="11" priority="13" stopIfTrue="1" operator="equal">
      <formula>"Bitte an Admin des Pribu Laufwerks weiterleiten"</formula>
    </cfRule>
  </conditionalFormatting>
  <conditionalFormatting sqref="K49:L49">
    <cfRule type="cellIs" dxfId="10" priority="12" stopIfTrue="1" operator="equal">
      <formula>"Bitte an Admin des Pribu Laufwerks weiterleiten"</formula>
    </cfRule>
  </conditionalFormatting>
  <conditionalFormatting sqref="I50">
    <cfRule type="cellIs" dxfId="9" priority="10" stopIfTrue="1" operator="equal">
      <formula>$M$1</formula>
    </cfRule>
  </conditionalFormatting>
  <conditionalFormatting sqref="C53:C54">
    <cfRule type="cellIs" dxfId="8" priority="9" stopIfTrue="1" operator="equal">
      <formula>"Bitte an Admin des Pribu Laufwerks weiterleiten"</formula>
    </cfRule>
  </conditionalFormatting>
  <conditionalFormatting sqref="I53:I54">
    <cfRule type="cellIs" dxfId="7" priority="8" stopIfTrue="1" operator="equal">
      <formula>"Bitte an Admin des Pribu Laufwerks weiterleiten"</formula>
    </cfRule>
  </conditionalFormatting>
  <conditionalFormatting sqref="C52">
    <cfRule type="cellIs" dxfId="6" priority="7" stopIfTrue="1" operator="equal">
      <formula>"Bitte an Admin des Pribu Laufwerks weiterleiten"</formula>
    </cfRule>
  </conditionalFormatting>
  <conditionalFormatting sqref="I52">
    <cfRule type="cellIs" dxfId="5" priority="6" stopIfTrue="1" operator="equal">
      <formula>"Bitte an Admin des Pribu Laufwerks weiterleiten"</formula>
    </cfRule>
  </conditionalFormatting>
  <conditionalFormatting sqref="B53:B54">
    <cfRule type="cellIs" dxfId="4" priority="5" stopIfTrue="1" operator="equal">
      <formula>"Bitte an Admin des Pribu Laufwerks weiterleiten"</formula>
    </cfRule>
  </conditionalFormatting>
  <conditionalFormatting sqref="C51">
    <cfRule type="cellIs" dxfId="3" priority="4" stopIfTrue="1" operator="equal">
      <formula>"Bitte an Admin des Pribu Laufwerks weiterleiten"</formula>
    </cfRule>
  </conditionalFormatting>
  <conditionalFormatting sqref="I51">
    <cfRule type="cellIs" dxfId="2" priority="3" stopIfTrue="1" operator="equal">
      <formula>"Bitte an Admin des Pribu Laufwerks weiterleiten"</formula>
    </cfRule>
  </conditionalFormatting>
  <conditionalFormatting sqref="C50">
    <cfRule type="cellIs" dxfId="1" priority="2" stopIfTrue="1" operator="equal">
      <formula>$M$1</formula>
    </cfRule>
  </conditionalFormatting>
  <conditionalFormatting sqref="I17">
    <cfRule type="cellIs" dxfId="0" priority="1" stopIfTrue="1" operator="equal">
      <formula>$M$1</formula>
    </cfRule>
  </conditionalFormatting>
  <dataValidations count="2">
    <dataValidation type="custom" allowBlank="1" showErrorMessage="1" error="Bitte geben Sie eine gültige Kundennummer an." sqref="I16:L16" xr:uid="{00000000-0002-0000-0000-000000000000}">
      <formula1>OR(LEFT(I16,1)="D",LEFT(I16,1)="H",LEFT(I16,1)="B",LEFT(I16,1)="L",LEFT(I16,1)="F",LEFT(I16,1)="K",LEFT(I16,1)="M",LEFT(I16,1)="Z")</formula1>
    </dataValidation>
    <dataValidation type="date" allowBlank="1" showInputMessage="1" showErrorMessage="1" error="Bitte tragen Sie ein gültiges Datum ein." sqref="J26:L26" xr:uid="{00000000-0002-0000-0000-000001000000}">
      <formula1>43079</formula1>
      <formula2>73050</formula2>
    </dataValidation>
  </dataValidations>
  <pageMargins left="0.19685039370078741" right="0.19685039370078741" top="0.23622047244094491" bottom="0.31496062992125984" header="0.23622047244094491" footer="0.27559055118110237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Option Button 2">
              <controlPr defaultSize="0" autoFill="0" autoLine="0" autoPict="0" altText="Erstbestellung *">
                <anchor moveWithCells="1">
                  <from>
                    <xdr:col>5</xdr:col>
                    <xdr:colOff>66675</xdr:colOff>
                    <xdr:row>2</xdr:row>
                    <xdr:rowOff>28575</xdr:rowOff>
                  </from>
                  <to>
                    <xdr:col>5</xdr:col>
                    <xdr:colOff>371475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Option Button 3">
              <controlPr defaultSize="0" autoFill="0" autoLine="0" autoPict="0">
                <anchor moveWithCells="1">
                  <from>
                    <xdr:col>8</xdr:col>
                    <xdr:colOff>657225</xdr:colOff>
                    <xdr:row>2</xdr:row>
                    <xdr:rowOff>19050</xdr:rowOff>
                  </from>
                  <to>
                    <xdr:col>9</xdr:col>
                    <xdr:colOff>247650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I17"/>
  <sheetViews>
    <sheetView workbookViewId="0">
      <selection activeCell="C15" sqref="C15"/>
    </sheetView>
  </sheetViews>
  <sheetFormatPr baseColWidth="10" defaultRowHeight="15" x14ac:dyDescent="0.2"/>
  <cols>
    <col min="2" max="2" width="27" bestFit="1" customWidth="1"/>
    <col min="3" max="3" width="26.6640625" bestFit="1" customWidth="1"/>
    <col min="4" max="4" width="25.44140625" bestFit="1" customWidth="1"/>
    <col min="5" max="5" width="38.44140625" bestFit="1" customWidth="1"/>
    <col min="6" max="6" width="29.33203125" bestFit="1" customWidth="1"/>
    <col min="7" max="7" width="30.5546875" bestFit="1" customWidth="1"/>
    <col min="8" max="8" width="27.21875" bestFit="1" customWidth="1"/>
    <col min="9" max="9" width="32.88671875" bestFit="1" customWidth="1"/>
  </cols>
  <sheetData>
    <row r="1" spans="1:9" ht="18.75" x14ac:dyDescent="0.3">
      <c r="A1" s="22" t="s">
        <v>33</v>
      </c>
    </row>
    <row r="2" spans="1:9" ht="15.75" x14ac:dyDescent="0.25">
      <c r="A2" s="23" t="s">
        <v>34</v>
      </c>
    </row>
    <row r="3" spans="1:9" x14ac:dyDescent="0.2">
      <c r="B3" t="s">
        <v>55</v>
      </c>
      <c r="C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I3" t="s">
        <v>62</v>
      </c>
    </row>
    <row r="4" spans="1:9" ht="15.75" x14ac:dyDescent="0.25">
      <c r="A4" s="24"/>
      <c r="B4" s="25" t="s">
        <v>35</v>
      </c>
      <c r="C4" s="26" t="s">
        <v>36</v>
      </c>
      <c r="D4" s="26" t="s">
        <v>37</v>
      </c>
      <c r="E4" s="26" t="s">
        <v>38</v>
      </c>
      <c r="F4" s="26" t="s">
        <v>39</v>
      </c>
      <c r="G4" s="26" t="s">
        <v>40</v>
      </c>
      <c r="H4" s="26" t="s">
        <v>41</v>
      </c>
      <c r="I4" s="27" t="s">
        <v>42</v>
      </c>
    </row>
    <row r="5" spans="1:9" ht="15.75" x14ac:dyDescent="0.25">
      <c r="A5" s="28" t="s">
        <v>43</v>
      </c>
      <c r="B5" s="29" t="s">
        <v>13</v>
      </c>
      <c r="C5" s="30" t="s">
        <v>13</v>
      </c>
      <c r="D5" s="30" t="s">
        <v>13</v>
      </c>
      <c r="E5" s="30" t="s">
        <v>13</v>
      </c>
      <c r="F5" s="30" t="s">
        <v>13</v>
      </c>
      <c r="G5" s="30" t="s">
        <v>13</v>
      </c>
      <c r="H5" s="30" t="s">
        <v>13</v>
      </c>
      <c r="I5" s="30" t="s">
        <v>13</v>
      </c>
    </row>
    <row r="6" spans="1:9" ht="15.75" x14ac:dyDescent="0.25">
      <c r="A6" s="28"/>
      <c r="B6" s="31" t="s">
        <v>24</v>
      </c>
      <c r="C6" s="32" t="s">
        <v>17</v>
      </c>
      <c r="D6" s="32" t="s">
        <v>14</v>
      </c>
      <c r="E6" s="32" t="s">
        <v>30</v>
      </c>
      <c r="F6" s="32" t="s">
        <v>22</v>
      </c>
      <c r="G6" s="32" t="s">
        <v>27</v>
      </c>
      <c r="H6" s="32" t="s">
        <v>20</v>
      </c>
      <c r="I6" s="50" t="s">
        <v>109</v>
      </c>
    </row>
    <row r="7" spans="1:9" ht="15.75" x14ac:dyDescent="0.25">
      <c r="A7" s="28"/>
      <c r="B7" s="31" t="s">
        <v>97</v>
      </c>
      <c r="C7" s="32" t="s">
        <v>97</v>
      </c>
      <c r="D7" s="32" t="s">
        <v>97</v>
      </c>
      <c r="E7" s="32" t="s">
        <v>97</v>
      </c>
      <c r="F7" s="32" t="s">
        <v>97</v>
      </c>
      <c r="G7" s="32" t="s">
        <v>97</v>
      </c>
      <c r="H7" s="32" t="s">
        <v>97</v>
      </c>
      <c r="I7" s="33" t="s">
        <v>111</v>
      </c>
    </row>
    <row r="8" spans="1:9" ht="15.75" x14ac:dyDescent="0.25">
      <c r="A8" s="28"/>
      <c r="B8" s="48" t="s">
        <v>84</v>
      </c>
      <c r="C8" s="49" t="s">
        <v>79</v>
      </c>
      <c r="D8" s="49" t="s">
        <v>76</v>
      </c>
      <c r="E8" s="49" t="s">
        <v>83</v>
      </c>
      <c r="F8" s="49" t="s">
        <v>82</v>
      </c>
      <c r="G8" s="49" t="s">
        <v>80</v>
      </c>
      <c r="H8" s="49" t="s">
        <v>78</v>
      </c>
      <c r="I8" s="50" t="s">
        <v>110</v>
      </c>
    </row>
    <row r="9" spans="1:9" ht="15.75" x14ac:dyDescent="0.25">
      <c r="A9" s="28"/>
      <c r="B9" s="31" t="s">
        <v>25</v>
      </c>
      <c r="C9" s="32" t="s">
        <v>18</v>
      </c>
      <c r="D9" s="32" t="s">
        <v>15</v>
      </c>
      <c r="E9" s="32" t="s">
        <v>31</v>
      </c>
      <c r="F9" s="32" t="s">
        <v>44</v>
      </c>
      <c r="G9" s="32" t="s">
        <v>28</v>
      </c>
      <c r="H9" s="32" t="s">
        <v>45</v>
      </c>
      <c r="I9" s="50" t="s">
        <v>112</v>
      </c>
    </row>
    <row r="10" spans="1:9" ht="15.75" x14ac:dyDescent="0.25">
      <c r="A10" s="28"/>
      <c r="B10" s="31" t="s">
        <v>26</v>
      </c>
      <c r="C10" s="32" t="s">
        <v>19</v>
      </c>
      <c r="D10" s="32" t="s">
        <v>16</v>
      </c>
      <c r="E10" s="32" t="s">
        <v>32</v>
      </c>
      <c r="F10" s="32" t="s">
        <v>23</v>
      </c>
      <c r="G10" s="32" t="s">
        <v>29</v>
      </c>
      <c r="H10" s="32" t="s">
        <v>21</v>
      </c>
      <c r="I10" s="33" t="s">
        <v>26</v>
      </c>
    </row>
    <row r="11" spans="1:9" ht="15.75" x14ac:dyDescent="0.25">
      <c r="A11" s="28" t="s">
        <v>46</v>
      </c>
      <c r="B11" s="48" t="s">
        <v>248</v>
      </c>
      <c r="C11" s="49" t="s">
        <v>343</v>
      </c>
      <c r="D11" s="49" t="s">
        <v>87</v>
      </c>
      <c r="E11" s="49" t="s">
        <v>89</v>
      </c>
      <c r="F11" s="49" t="s">
        <v>92</v>
      </c>
      <c r="G11" s="49" t="s">
        <v>93</v>
      </c>
      <c r="H11" s="49" t="s">
        <v>95</v>
      </c>
      <c r="I11" s="50" t="s">
        <v>113</v>
      </c>
    </row>
    <row r="12" spans="1:9" ht="15.75" x14ac:dyDescent="0.25">
      <c r="A12" s="28" t="s">
        <v>1</v>
      </c>
      <c r="B12" s="48" t="s">
        <v>85</v>
      </c>
      <c r="C12" s="49" t="s">
        <v>86</v>
      </c>
      <c r="D12" s="49" t="s">
        <v>88</v>
      </c>
      <c r="E12" s="49" t="s">
        <v>90</v>
      </c>
      <c r="F12" s="49" t="s">
        <v>91</v>
      </c>
      <c r="G12" s="49" t="s">
        <v>94</v>
      </c>
      <c r="H12" s="49" t="s">
        <v>96</v>
      </c>
      <c r="I12" s="50"/>
    </row>
    <row r="13" spans="1:9" ht="15.75" x14ac:dyDescent="0.25">
      <c r="A13" s="28" t="s">
        <v>47</v>
      </c>
      <c r="B13" s="31"/>
      <c r="C13" s="32"/>
      <c r="D13" s="32"/>
      <c r="E13" s="32"/>
      <c r="F13" s="32"/>
      <c r="G13" s="32"/>
      <c r="H13" s="32"/>
      <c r="I13" s="50" t="s">
        <v>114</v>
      </c>
    </row>
    <row r="14" spans="1:9" ht="15.75" x14ac:dyDescent="0.25">
      <c r="A14" s="28" t="s">
        <v>2</v>
      </c>
      <c r="B14" s="31"/>
      <c r="C14" s="32"/>
      <c r="D14" s="32"/>
      <c r="E14" s="32"/>
      <c r="F14" s="32"/>
      <c r="G14" s="32"/>
      <c r="H14" s="32"/>
      <c r="I14" s="50"/>
    </row>
    <row r="15" spans="1:9" ht="15.75" x14ac:dyDescent="0.25">
      <c r="A15" s="34" t="s">
        <v>48</v>
      </c>
      <c r="B15" s="46" t="s">
        <v>247</v>
      </c>
      <c r="C15" s="47" t="s">
        <v>344</v>
      </c>
      <c r="D15" s="47" t="s">
        <v>329</v>
      </c>
      <c r="E15" s="51" t="s">
        <v>249</v>
      </c>
      <c r="F15" s="51" t="s">
        <v>81</v>
      </c>
      <c r="G15" s="51" t="s">
        <v>250</v>
      </c>
      <c r="H15" s="51" t="s">
        <v>77</v>
      </c>
      <c r="I15" s="52" t="s">
        <v>115</v>
      </c>
    </row>
    <row r="16" spans="1:9" x14ac:dyDescent="0.2">
      <c r="B16" s="53"/>
      <c r="D16" s="53"/>
      <c r="E16" s="53"/>
      <c r="F16" s="53"/>
      <c r="G16" s="53"/>
    </row>
    <row r="17" spans="2:9" x14ac:dyDescent="0.2">
      <c r="B17" s="66"/>
      <c r="C17" s="67"/>
      <c r="D17" s="66"/>
      <c r="E17" s="66"/>
      <c r="F17" s="66"/>
      <c r="G17" s="66"/>
      <c r="H17" s="83"/>
      <c r="I17" s="83"/>
    </row>
  </sheetData>
  <hyperlinks>
    <hyperlink ref="H15" r:id="rId1" xr:uid="{00000000-0004-0000-0100-000000000000}"/>
    <hyperlink ref="F15" r:id="rId2" xr:uid="{00000000-0004-0000-0100-000001000000}"/>
    <hyperlink ref="D15" r:id="rId3" xr:uid="{00000000-0004-0000-0100-000002000000}"/>
    <hyperlink ref="I15" r:id="rId4" xr:uid="{00000000-0004-0000-0100-000003000000}"/>
    <hyperlink ref="C15" r:id="rId5" xr:uid="{00000000-0004-0000-0100-000004000000}"/>
    <hyperlink ref="G15" r:id="rId6" xr:uid="{00000000-0004-0000-0100-000005000000}"/>
    <hyperlink ref="B15" r:id="rId7" xr:uid="{00000000-0004-0000-0100-000006000000}"/>
    <hyperlink ref="E15" r:id="rId8" xr:uid="{00000000-0004-0000-0100-000007000000}"/>
  </hyperlinks>
  <pageMargins left="0.7" right="0.7" top="0.78740157499999996" bottom="0.78740157499999996" header="0.3" footer="0.3"/>
  <pageSetup paperSize="9" orientation="portrait" horizontalDpi="0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A212"/>
  <sheetViews>
    <sheetView workbookViewId="0">
      <selection activeCell="A211" sqref="A211"/>
    </sheetView>
  </sheetViews>
  <sheetFormatPr baseColWidth="10" defaultRowHeight="15" x14ac:dyDescent="0.2"/>
  <cols>
    <col min="1" max="1" width="10.77734375" bestFit="1" customWidth="1"/>
  </cols>
  <sheetData>
    <row r="1" spans="1:1" x14ac:dyDescent="0.2">
      <c r="A1" s="64" t="s">
        <v>116</v>
      </c>
    </row>
    <row r="2" spans="1:1" x14ac:dyDescent="0.2">
      <c r="A2" s="84" t="s">
        <v>117</v>
      </c>
    </row>
    <row r="3" spans="1:1" x14ac:dyDescent="0.2">
      <c r="A3" s="84" t="s">
        <v>118</v>
      </c>
    </row>
    <row r="4" spans="1:1" x14ac:dyDescent="0.2">
      <c r="A4" s="84" t="s">
        <v>119</v>
      </c>
    </row>
    <row r="5" spans="1:1" x14ac:dyDescent="0.2">
      <c r="A5" s="84" t="s">
        <v>120</v>
      </c>
    </row>
    <row r="6" spans="1:1" x14ac:dyDescent="0.2">
      <c r="A6" s="84" t="s">
        <v>121</v>
      </c>
    </row>
    <row r="7" spans="1:1" x14ac:dyDescent="0.2">
      <c r="A7" s="84" t="s">
        <v>122</v>
      </c>
    </row>
    <row r="8" spans="1:1" x14ac:dyDescent="0.2">
      <c r="A8" s="84" t="s">
        <v>123</v>
      </c>
    </row>
    <row r="9" spans="1:1" x14ac:dyDescent="0.2">
      <c r="A9" s="84" t="s">
        <v>124</v>
      </c>
    </row>
    <row r="10" spans="1:1" x14ac:dyDescent="0.2">
      <c r="A10" s="84" t="s">
        <v>125</v>
      </c>
    </row>
    <row r="11" spans="1:1" x14ac:dyDescent="0.2">
      <c r="A11" s="84" t="s">
        <v>126</v>
      </c>
    </row>
    <row r="12" spans="1:1" x14ac:dyDescent="0.2">
      <c r="A12" s="84" t="s">
        <v>127</v>
      </c>
    </row>
    <row r="13" spans="1:1" x14ac:dyDescent="0.2">
      <c r="A13" s="84" t="s">
        <v>128</v>
      </c>
    </row>
    <row r="14" spans="1:1" x14ac:dyDescent="0.2">
      <c r="A14" s="84" t="s">
        <v>129</v>
      </c>
    </row>
    <row r="15" spans="1:1" x14ac:dyDescent="0.2">
      <c r="A15" s="84" t="s">
        <v>130</v>
      </c>
    </row>
    <row r="16" spans="1:1" x14ac:dyDescent="0.2">
      <c r="A16" s="84" t="s">
        <v>251</v>
      </c>
    </row>
    <row r="17" spans="1:1" x14ac:dyDescent="0.2">
      <c r="A17" s="84" t="s">
        <v>252</v>
      </c>
    </row>
    <row r="18" spans="1:1" x14ac:dyDescent="0.2">
      <c r="A18" s="84" t="s">
        <v>253</v>
      </c>
    </row>
    <row r="19" spans="1:1" x14ac:dyDescent="0.2">
      <c r="A19" s="84" t="s">
        <v>254</v>
      </c>
    </row>
    <row r="20" spans="1:1" x14ac:dyDescent="0.2">
      <c r="A20" s="84" t="s">
        <v>255</v>
      </c>
    </row>
    <row r="21" spans="1:1" x14ac:dyDescent="0.2">
      <c r="A21" s="84" t="s">
        <v>256</v>
      </c>
    </row>
    <row r="22" spans="1:1" x14ac:dyDescent="0.2">
      <c r="A22" s="84" t="s">
        <v>257</v>
      </c>
    </row>
    <row r="23" spans="1:1" x14ac:dyDescent="0.2">
      <c r="A23" s="84" t="s">
        <v>131</v>
      </c>
    </row>
    <row r="24" spans="1:1" x14ac:dyDescent="0.2">
      <c r="A24" s="84" t="s">
        <v>132</v>
      </c>
    </row>
    <row r="25" spans="1:1" x14ac:dyDescent="0.2">
      <c r="A25" s="84" t="s">
        <v>133</v>
      </c>
    </row>
    <row r="26" spans="1:1" x14ac:dyDescent="0.2">
      <c r="A26" s="84" t="s">
        <v>134</v>
      </c>
    </row>
    <row r="27" spans="1:1" x14ac:dyDescent="0.2">
      <c r="A27" s="84" t="s">
        <v>135</v>
      </c>
    </row>
    <row r="28" spans="1:1" x14ac:dyDescent="0.2">
      <c r="A28" s="84" t="s">
        <v>136</v>
      </c>
    </row>
    <row r="29" spans="1:1" x14ac:dyDescent="0.2">
      <c r="A29" s="84" t="s">
        <v>137</v>
      </c>
    </row>
    <row r="30" spans="1:1" x14ac:dyDescent="0.2">
      <c r="A30" s="84" t="s">
        <v>138</v>
      </c>
    </row>
    <row r="31" spans="1:1" x14ac:dyDescent="0.2">
      <c r="A31" s="84" t="s">
        <v>139</v>
      </c>
    </row>
    <row r="32" spans="1:1" x14ac:dyDescent="0.2">
      <c r="A32" s="84" t="s">
        <v>140</v>
      </c>
    </row>
    <row r="33" spans="1:1" x14ac:dyDescent="0.2">
      <c r="A33" s="84" t="s">
        <v>141</v>
      </c>
    </row>
    <row r="34" spans="1:1" x14ac:dyDescent="0.2">
      <c r="A34" s="84" t="s">
        <v>142</v>
      </c>
    </row>
    <row r="35" spans="1:1" x14ac:dyDescent="0.2">
      <c r="A35" s="84" t="s">
        <v>143</v>
      </c>
    </row>
    <row r="36" spans="1:1" x14ac:dyDescent="0.2">
      <c r="A36" s="84" t="s">
        <v>144</v>
      </c>
    </row>
    <row r="37" spans="1:1" x14ac:dyDescent="0.2">
      <c r="A37" s="84" t="s">
        <v>145</v>
      </c>
    </row>
    <row r="38" spans="1:1" x14ac:dyDescent="0.2">
      <c r="A38" s="84" t="s">
        <v>146</v>
      </c>
    </row>
    <row r="39" spans="1:1" x14ac:dyDescent="0.2">
      <c r="A39" s="84" t="s">
        <v>147</v>
      </c>
    </row>
    <row r="40" spans="1:1" x14ac:dyDescent="0.2">
      <c r="A40" s="84" t="s">
        <v>148</v>
      </c>
    </row>
    <row r="41" spans="1:1" x14ac:dyDescent="0.2">
      <c r="A41" s="84" t="s">
        <v>149</v>
      </c>
    </row>
    <row r="42" spans="1:1" x14ac:dyDescent="0.2">
      <c r="A42" s="84" t="s">
        <v>150</v>
      </c>
    </row>
    <row r="43" spans="1:1" x14ac:dyDescent="0.2">
      <c r="A43" s="84" t="s">
        <v>151</v>
      </c>
    </row>
    <row r="44" spans="1:1" x14ac:dyDescent="0.2">
      <c r="A44" s="84" t="s">
        <v>152</v>
      </c>
    </row>
    <row r="45" spans="1:1" x14ac:dyDescent="0.2">
      <c r="A45" s="84" t="s">
        <v>258</v>
      </c>
    </row>
    <row r="46" spans="1:1" x14ac:dyDescent="0.2">
      <c r="A46" s="84" t="s">
        <v>259</v>
      </c>
    </row>
    <row r="47" spans="1:1" x14ac:dyDescent="0.2">
      <c r="A47" s="84" t="s">
        <v>260</v>
      </c>
    </row>
    <row r="48" spans="1:1" x14ac:dyDescent="0.2">
      <c r="A48" s="84" t="s">
        <v>261</v>
      </c>
    </row>
    <row r="49" spans="1:1" x14ac:dyDescent="0.2">
      <c r="A49" s="84" t="s">
        <v>262</v>
      </c>
    </row>
    <row r="50" spans="1:1" x14ac:dyDescent="0.2">
      <c r="A50" s="84" t="s">
        <v>263</v>
      </c>
    </row>
    <row r="51" spans="1:1" x14ac:dyDescent="0.2">
      <c r="A51" s="84" t="s">
        <v>264</v>
      </c>
    </row>
    <row r="52" spans="1:1" x14ac:dyDescent="0.2">
      <c r="A52" s="84" t="s">
        <v>265</v>
      </c>
    </row>
    <row r="53" spans="1:1" x14ac:dyDescent="0.2">
      <c r="A53" s="84" t="s">
        <v>266</v>
      </c>
    </row>
    <row r="54" spans="1:1" x14ac:dyDescent="0.2">
      <c r="A54" s="84" t="s">
        <v>267</v>
      </c>
    </row>
    <row r="55" spans="1:1" x14ac:dyDescent="0.2">
      <c r="A55" s="84" t="s">
        <v>268</v>
      </c>
    </row>
    <row r="56" spans="1:1" x14ac:dyDescent="0.2">
      <c r="A56" s="84" t="s">
        <v>269</v>
      </c>
    </row>
    <row r="57" spans="1:1" x14ac:dyDescent="0.2">
      <c r="A57" s="84" t="s">
        <v>270</v>
      </c>
    </row>
    <row r="58" spans="1:1" x14ac:dyDescent="0.2">
      <c r="A58" s="84" t="s">
        <v>271</v>
      </c>
    </row>
    <row r="59" spans="1:1" x14ac:dyDescent="0.2">
      <c r="A59" s="84" t="s">
        <v>272</v>
      </c>
    </row>
    <row r="60" spans="1:1" x14ac:dyDescent="0.2">
      <c r="A60" s="84" t="s">
        <v>273</v>
      </c>
    </row>
    <row r="61" spans="1:1" x14ac:dyDescent="0.2">
      <c r="A61" s="84" t="s">
        <v>274</v>
      </c>
    </row>
    <row r="62" spans="1:1" x14ac:dyDescent="0.2">
      <c r="A62" s="84" t="s">
        <v>275</v>
      </c>
    </row>
    <row r="63" spans="1:1" x14ac:dyDescent="0.2">
      <c r="A63" s="84" t="s">
        <v>276</v>
      </c>
    </row>
    <row r="64" spans="1:1" x14ac:dyDescent="0.2">
      <c r="A64" s="84" t="s">
        <v>277</v>
      </c>
    </row>
    <row r="65" spans="1:1" x14ac:dyDescent="0.2">
      <c r="A65" s="84" t="s">
        <v>153</v>
      </c>
    </row>
    <row r="66" spans="1:1" x14ac:dyDescent="0.2">
      <c r="A66" s="84" t="s">
        <v>154</v>
      </c>
    </row>
    <row r="67" spans="1:1" x14ac:dyDescent="0.2">
      <c r="A67" s="84" t="s">
        <v>155</v>
      </c>
    </row>
    <row r="68" spans="1:1" x14ac:dyDescent="0.2">
      <c r="A68" s="84" t="s">
        <v>156</v>
      </c>
    </row>
    <row r="69" spans="1:1" x14ac:dyDescent="0.2">
      <c r="A69" s="84" t="s">
        <v>157</v>
      </c>
    </row>
    <row r="70" spans="1:1" x14ac:dyDescent="0.2">
      <c r="A70" s="84" t="s">
        <v>158</v>
      </c>
    </row>
    <row r="71" spans="1:1" x14ac:dyDescent="0.2">
      <c r="A71" s="84" t="s">
        <v>159</v>
      </c>
    </row>
    <row r="72" spans="1:1" x14ac:dyDescent="0.2">
      <c r="A72" s="84" t="s">
        <v>160</v>
      </c>
    </row>
    <row r="73" spans="1:1" x14ac:dyDescent="0.2">
      <c r="A73" s="84" t="s">
        <v>161</v>
      </c>
    </row>
    <row r="74" spans="1:1" x14ac:dyDescent="0.2">
      <c r="A74" s="84" t="s">
        <v>162</v>
      </c>
    </row>
    <row r="75" spans="1:1" x14ac:dyDescent="0.2">
      <c r="A75" s="84" t="s">
        <v>163</v>
      </c>
    </row>
    <row r="76" spans="1:1" x14ac:dyDescent="0.2">
      <c r="A76" s="84" t="s">
        <v>164</v>
      </c>
    </row>
    <row r="77" spans="1:1" x14ac:dyDescent="0.2">
      <c r="A77" s="84" t="s">
        <v>165</v>
      </c>
    </row>
    <row r="78" spans="1:1" x14ac:dyDescent="0.2">
      <c r="A78" s="84" t="s">
        <v>278</v>
      </c>
    </row>
    <row r="79" spans="1:1" x14ac:dyDescent="0.2">
      <c r="A79" s="84" t="s">
        <v>279</v>
      </c>
    </row>
    <row r="80" spans="1:1" x14ac:dyDescent="0.2">
      <c r="A80" s="84" t="s">
        <v>280</v>
      </c>
    </row>
    <row r="81" spans="1:1" x14ac:dyDescent="0.2">
      <c r="A81" s="84" t="s">
        <v>281</v>
      </c>
    </row>
    <row r="82" spans="1:1" x14ac:dyDescent="0.2">
      <c r="A82" s="84" t="s">
        <v>282</v>
      </c>
    </row>
    <row r="83" spans="1:1" x14ac:dyDescent="0.2">
      <c r="A83" s="84" t="s">
        <v>283</v>
      </c>
    </row>
    <row r="84" spans="1:1" x14ac:dyDescent="0.2">
      <c r="A84" s="84" t="s">
        <v>284</v>
      </c>
    </row>
    <row r="85" spans="1:1" x14ac:dyDescent="0.2">
      <c r="A85" s="84" t="s">
        <v>285</v>
      </c>
    </row>
    <row r="86" spans="1:1" x14ac:dyDescent="0.2">
      <c r="A86" s="84" t="s">
        <v>286</v>
      </c>
    </row>
    <row r="87" spans="1:1" x14ac:dyDescent="0.2">
      <c r="A87" s="84" t="s">
        <v>287</v>
      </c>
    </row>
    <row r="88" spans="1:1" x14ac:dyDescent="0.2">
      <c r="A88" s="84" t="s">
        <v>288</v>
      </c>
    </row>
    <row r="89" spans="1:1" x14ac:dyDescent="0.2">
      <c r="A89" s="84" t="s">
        <v>166</v>
      </c>
    </row>
    <row r="90" spans="1:1" x14ac:dyDescent="0.2">
      <c r="A90" s="84" t="s">
        <v>167</v>
      </c>
    </row>
    <row r="91" spans="1:1" x14ac:dyDescent="0.2">
      <c r="A91" s="84" t="s">
        <v>168</v>
      </c>
    </row>
    <row r="92" spans="1:1" x14ac:dyDescent="0.2">
      <c r="A92" s="84" t="s">
        <v>169</v>
      </c>
    </row>
    <row r="93" spans="1:1" x14ac:dyDescent="0.2">
      <c r="A93" s="84" t="s">
        <v>170</v>
      </c>
    </row>
    <row r="94" spans="1:1" x14ac:dyDescent="0.2">
      <c r="A94" s="84" t="s">
        <v>171</v>
      </c>
    </row>
    <row r="95" spans="1:1" x14ac:dyDescent="0.2">
      <c r="A95" s="84" t="s">
        <v>172</v>
      </c>
    </row>
    <row r="96" spans="1:1" x14ac:dyDescent="0.2">
      <c r="A96" s="84" t="s">
        <v>173</v>
      </c>
    </row>
    <row r="97" spans="1:1" x14ac:dyDescent="0.2">
      <c r="A97" s="84" t="s">
        <v>174</v>
      </c>
    </row>
    <row r="98" spans="1:1" x14ac:dyDescent="0.2">
      <c r="A98" s="84" t="s">
        <v>289</v>
      </c>
    </row>
    <row r="99" spans="1:1" x14ac:dyDescent="0.2">
      <c r="A99" s="84" t="s">
        <v>290</v>
      </c>
    </row>
    <row r="100" spans="1:1" x14ac:dyDescent="0.2">
      <c r="A100" s="84" t="s">
        <v>175</v>
      </c>
    </row>
    <row r="101" spans="1:1" x14ac:dyDescent="0.2">
      <c r="A101" s="84" t="s">
        <v>176</v>
      </c>
    </row>
    <row r="102" spans="1:1" x14ac:dyDescent="0.2">
      <c r="A102" s="84" t="s">
        <v>177</v>
      </c>
    </row>
    <row r="103" spans="1:1" x14ac:dyDescent="0.2">
      <c r="A103" s="84" t="s">
        <v>291</v>
      </c>
    </row>
    <row r="104" spans="1:1" x14ac:dyDescent="0.2">
      <c r="A104" s="84" t="s">
        <v>178</v>
      </c>
    </row>
    <row r="105" spans="1:1" x14ac:dyDescent="0.2">
      <c r="A105" s="84" t="s">
        <v>179</v>
      </c>
    </row>
    <row r="106" spans="1:1" x14ac:dyDescent="0.2">
      <c r="A106" s="84" t="s">
        <v>180</v>
      </c>
    </row>
    <row r="107" spans="1:1" x14ac:dyDescent="0.2">
      <c r="A107" s="84" t="s">
        <v>181</v>
      </c>
    </row>
    <row r="108" spans="1:1" x14ac:dyDescent="0.2">
      <c r="A108" s="84" t="s">
        <v>182</v>
      </c>
    </row>
    <row r="109" spans="1:1" x14ac:dyDescent="0.2">
      <c r="A109" s="84" t="s">
        <v>183</v>
      </c>
    </row>
    <row r="110" spans="1:1" x14ac:dyDescent="0.2">
      <c r="A110" s="84" t="s">
        <v>184</v>
      </c>
    </row>
    <row r="111" spans="1:1" x14ac:dyDescent="0.2">
      <c r="A111" s="84" t="s">
        <v>185</v>
      </c>
    </row>
    <row r="112" spans="1:1" x14ac:dyDescent="0.2">
      <c r="A112" s="84" t="s">
        <v>186</v>
      </c>
    </row>
    <row r="113" spans="1:1" x14ac:dyDescent="0.2">
      <c r="A113" s="84" t="s">
        <v>187</v>
      </c>
    </row>
    <row r="114" spans="1:1" x14ac:dyDescent="0.2">
      <c r="A114" s="84" t="s">
        <v>188</v>
      </c>
    </row>
    <row r="115" spans="1:1" x14ac:dyDescent="0.2">
      <c r="A115" s="84" t="s">
        <v>189</v>
      </c>
    </row>
    <row r="116" spans="1:1" x14ac:dyDescent="0.2">
      <c r="A116" s="84" t="s">
        <v>190</v>
      </c>
    </row>
    <row r="117" spans="1:1" x14ac:dyDescent="0.2">
      <c r="A117" s="84" t="s">
        <v>191</v>
      </c>
    </row>
    <row r="118" spans="1:1" x14ac:dyDescent="0.2">
      <c r="A118" s="84" t="s">
        <v>192</v>
      </c>
    </row>
    <row r="119" spans="1:1" x14ac:dyDescent="0.2">
      <c r="A119" s="84" t="s">
        <v>193</v>
      </c>
    </row>
    <row r="120" spans="1:1" x14ac:dyDescent="0.2">
      <c r="A120" s="84" t="s">
        <v>194</v>
      </c>
    </row>
    <row r="121" spans="1:1" x14ac:dyDescent="0.2">
      <c r="A121" s="84" t="s">
        <v>195</v>
      </c>
    </row>
    <row r="122" spans="1:1" x14ac:dyDescent="0.2">
      <c r="A122" s="84" t="s">
        <v>196</v>
      </c>
    </row>
    <row r="123" spans="1:1" x14ac:dyDescent="0.2">
      <c r="A123" s="84" t="s">
        <v>197</v>
      </c>
    </row>
    <row r="124" spans="1:1" x14ac:dyDescent="0.2">
      <c r="A124" s="84" t="s">
        <v>198</v>
      </c>
    </row>
    <row r="125" spans="1:1" x14ac:dyDescent="0.2">
      <c r="A125" s="84" t="s">
        <v>199</v>
      </c>
    </row>
    <row r="126" spans="1:1" x14ac:dyDescent="0.2">
      <c r="A126" s="84" t="s">
        <v>292</v>
      </c>
    </row>
    <row r="127" spans="1:1" x14ac:dyDescent="0.2">
      <c r="A127" s="84" t="s">
        <v>293</v>
      </c>
    </row>
    <row r="128" spans="1:1" x14ac:dyDescent="0.2">
      <c r="A128" s="84" t="s">
        <v>294</v>
      </c>
    </row>
    <row r="129" spans="1:1" x14ac:dyDescent="0.2">
      <c r="A129" s="84" t="s">
        <v>295</v>
      </c>
    </row>
    <row r="130" spans="1:1" x14ac:dyDescent="0.2">
      <c r="A130" s="84" t="s">
        <v>296</v>
      </c>
    </row>
    <row r="131" spans="1:1" x14ac:dyDescent="0.2">
      <c r="A131" s="84" t="s">
        <v>297</v>
      </c>
    </row>
    <row r="132" spans="1:1" x14ac:dyDescent="0.2">
      <c r="A132" s="84" t="s">
        <v>298</v>
      </c>
    </row>
    <row r="133" spans="1:1" x14ac:dyDescent="0.2">
      <c r="A133" s="84" t="s">
        <v>200</v>
      </c>
    </row>
    <row r="134" spans="1:1" x14ac:dyDescent="0.2">
      <c r="A134" s="84" t="s">
        <v>201</v>
      </c>
    </row>
    <row r="135" spans="1:1" x14ac:dyDescent="0.2">
      <c r="A135" s="84" t="s">
        <v>202</v>
      </c>
    </row>
    <row r="136" spans="1:1" x14ac:dyDescent="0.2">
      <c r="A136" s="84" t="s">
        <v>203</v>
      </c>
    </row>
    <row r="137" spans="1:1" x14ac:dyDescent="0.2">
      <c r="A137" s="84" t="s">
        <v>204</v>
      </c>
    </row>
    <row r="138" spans="1:1" x14ac:dyDescent="0.2">
      <c r="A138" s="84" t="s">
        <v>205</v>
      </c>
    </row>
    <row r="139" spans="1:1" x14ac:dyDescent="0.2">
      <c r="A139" s="84" t="s">
        <v>206</v>
      </c>
    </row>
    <row r="140" spans="1:1" x14ac:dyDescent="0.2">
      <c r="A140" s="84" t="s">
        <v>207</v>
      </c>
    </row>
    <row r="141" spans="1:1" x14ac:dyDescent="0.2">
      <c r="A141" s="84" t="s">
        <v>208</v>
      </c>
    </row>
    <row r="142" spans="1:1" x14ac:dyDescent="0.2">
      <c r="A142" s="84" t="s">
        <v>299</v>
      </c>
    </row>
    <row r="143" spans="1:1" x14ac:dyDescent="0.2">
      <c r="A143" s="84" t="s">
        <v>300</v>
      </c>
    </row>
    <row r="144" spans="1:1" x14ac:dyDescent="0.2">
      <c r="A144" s="84" t="s">
        <v>301</v>
      </c>
    </row>
    <row r="145" spans="1:1" x14ac:dyDescent="0.2">
      <c r="A145" s="84" t="s">
        <v>302</v>
      </c>
    </row>
    <row r="146" spans="1:1" x14ac:dyDescent="0.2">
      <c r="A146" s="84" t="s">
        <v>303</v>
      </c>
    </row>
    <row r="147" spans="1:1" x14ac:dyDescent="0.2">
      <c r="A147" s="84" t="s">
        <v>304</v>
      </c>
    </row>
    <row r="148" spans="1:1" x14ac:dyDescent="0.2">
      <c r="A148" s="84" t="s">
        <v>305</v>
      </c>
    </row>
    <row r="149" spans="1:1" x14ac:dyDescent="0.2">
      <c r="A149" s="84" t="s">
        <v>209</v>
      </c>
    </row>
    <row r="150" spans="1:1" x14ac:dyDescent="0.2">
      <c r="A150" s="84" t="s">
        <v>210</v>
      </c>
    </row>
    <row r="151" spans="1:1" x14ac:dyDescent="0.2">
      <c r="A151" s="84" t="s">
        <v>211</v>
      </c>
    </row>
    <row r="152" spans="1:1" x14ac:dyDescent="0.2">
      <c r="A152" s="84" t="s">
        <v>212</v>
      </c>
    </row>
    <row r="153" spans="1:1" x14ac:dyDescent="0.2">
      <c r="A153" s="84" t="s">
        <v>213</v>
      </c>
    </row>
    <row r="154" spans="1:1" x14ac:dyDescent="0.2">
      <c r="A154" s="84" t="s">
        <v>214</v>
      </c>
    </row>
    <row r="155" spans="1:1" x14ac:dyDescent="0.2">
      <c r="A155" s="84" t="s">
        <v>215</v>
      </c>
    </row>
    <row r="156" spans="1:1" x14ac:dyDescent="0.2">
      <c r="A156" s="84" t="s">
        <v>216</v>
      </c>
    </row>
    <row r="157" spans="1:1" x14ac:dyDescent="0.2">
      <c r="A157" s="84" t="s">
        <v>217</v>
      </c>
    </row>
    <row r="158" spans="1:1" x14ac:dyDescent="0.2">
      <c r="A158" s="84" t="s">
        <v>218</v>
      </c>
    </row>
    <row r="159" spans="1:1" x14ac:dyDescent="0.2">
      <c r="A159" s="84" t="s">
        <v>219</v>
      </c>
    </row>
    <row r="160" spans="1:1" x14ac:dyDescent="0.2">
      <c r="A160" s="84" t="s">
        <v>220</v>
      </c>
    </row>
    <row r="161" spans="1:1" x14ac:dyDescent="0.2">
      <c r="A161" s="84" t="s">
        <v>221</v>
      </c>
    </row>
    <row r="162" spans="1:1" x14ac:dyDescent="0.2">
      <c r="A162" s="84" t="s">
        <v>222</v>
      </c>
    </row>
    <row r="163" spans="1:1" x14ac:dyDescent="0.2">
      <c r="A163" s="84" t="s">
        <v>223</v>
      </c>
    </row>
    <row r="164" spans="1:1" x14ac:dyDescent="0.2">
      <c r="A164" s="84" t="s">
        <v>224</v>
      </c>
    </row>
    <row r="165" spans="1:1" x14ac:dyDescent="0.2">
      <c r="A165" s="84" t="s">
        <v>225</v>
      </c>
    </row>
    <row r="166" spans="1:1" x14ac:dyDescent="0.2">
      <c r="A166" s="84" t="s">
        <v>306</v>
      </c>
    </row>
    <row r="167" spans="1:1" x14ac:dyDescent="0.2">
      <c r="A167" s="84" t="s">
        <v>226</v>
      </c>
    </row>
    <row r="168" spans="1:1" x14ac:dyDescent="0.2">
      <c r="A168" s="84" t="s">
        <v>307</v>
      </c>
    </row>
    <row r="169" spans="1:1" x14ac:dyDescent="0.2">
      <c r="A169" s="84" t="s">
        <v>308</v>
      </c>
    </row>
    <row r="170" spans="1:1" x14ac:dyDescent="0.2">
      <c r="A170" s="84" t="s">
        <v>227</v>
      </c>
    </row>
    <row r="171" spans="1:1" x14ac:dyDescent="0.2">
      <c r="A171" s="84" t="s">
        <v>228</v>
      </c>
    </row>
    <row r="172" spans="1:1" x14ac:dyDescent="0.2">
      <c r="A172" s="84" t="s">
        <v>229</v>
      </c>
    </row>
    <row r="173" spans="1:1" x14ac:dyDescent="0.2">
      <c r="A173" s="84" t="s">
        <v>230</v>
      </c>
    </row>
    <row r="174" spans="1:1" x14ac:dyDescent="0.2">
      <c r="A174" s="84" t="s">
        <v>231</v>
      </c>
    </row>
    <row r="175" spans="1:1" x14ac:dyDescent="0.2">
      <c r="A175" s="84" t="s">
        <v>232</v>
      </c>
    </row>
    <row r="176" spans="1:1" x14ac:dyDescent="0.2">
      <c r="A176" s="84" t="s">
        <v>233</v>
      </c>
    </row>
    <row r="177" spans="1:1" x14ac:dyDescent="0.2">
      <c r="A177" s="84" t="s">
        <v>234</v>
      </c>
    </row>
    <row r="178" spans="1:1" x14ac:dyDescent="0.2">
      <c r="A178" s="84" t="s">
        <v>235</v>
      </c>
    </row>
    <row r="179" spans="1:1" x14ac:dyDescent="0.2">
      <c r="A179" s="84" t="s">
        <v>236</v>
      </c>
    </row>
    <row r="180" spans="1:1" x14ac:dyDescent="0.2">
      <c r="A180" s="84" t="s">
        <v>237</v>
      </c>
    </row>
    <row r="181" spans="1:1" x14ac:dyDescent="0.2">
      <c r="A181" s="84" t="s">
        <v>238</v>
      </c>
    </row>
    <row r="182" spans="1:1" x14ac:dyDescent="0.2">
      <c r="A182" s="84" t="s">
        <v>239</v>
      </c>
    </row>
    <row r="183" spans="1:1" x14ac:dyDescent="0.2">
      <c r="A183" s="84" t="s">
        <v>240</v>
      </c>
    </row>
    <row r="184" spans="1:1" x14ac:dyDescent="0.2">
      <c r="A184" s="84" t="s">
        <v>241</v>
      </c>
    </row>
    <row r="185" spans="1:1" x14ac:dyDescent="0.2">
      <c r="A185" s="84" t="s">
        <v>242</v>
      </c>
    </row>
    <row r="186" spans="1:1" x14ac:dyDescent="0.2">
      <c r="A186" s="84" t="s">
        <v>243</v>
      </c>
    </row>
    <row r="187" spans="1:1" x14ac:dyDescent="0.2">
      <c r="A187" s="84" t="s">
        <v>244</v>
      </c>
    </row>
    <row r="188" spans="1:1" x14ac:dyDescent="0.2">
      <c r="A188" s="84" t="s">
        <v>245</v>
      </c>
    </row>
    <row r="189" spans="1:1" x14ac:dyDescent="0.2">
      <c r="A189" s="84" t="s">
        <v>309</v>
      </c>
    </row>
    <row r="190" spans="1:1" x14ac:dyDescent="0.2">
      <c r="A190" s="84" t="s">
        <v>310</v>
      </c>
    </row>
    <row r="191" spans="1:1" x14ac:dyDescent="0.2">
      <c r="A191" s="84" t="s">
        <v>311</v>
      </c>
    </row>
    <row r="192" spans="1:1" x14ac:dyDescent="0.2">
      <c r="A192" s="84" t="s">
        <v>246</v>
      </c>
    </row>
    <row r="193" spans="1:1" x14ac:dyDescent="0.2">
      <c r="A193" s="84" t="s">
        <v>312</v>
      </c>
    </row>
    <row r="194" spans="1:1" x14ac:dyDescent="0.2">
      <c r="A194" s="84" t="s">
        <v>313</v>
      </c>
    </row>
    <row r="195" spans="1:1" x14ac:dyDescent="0.2">
      <c r="A195" s="84" t="s">
        <v>314</v>
      </c>
    </row>
    <row r="196" spans="1:1" x14ac:dyDescent="0.2">
      <c r="A196" s="84" t="s">
        <v>315</v>
      </c>
    </row>
    <row r="197" spans="1:1" x14ac:dyDescent="0.2">
      <c r="A197" s="84" t="s">
        <v>316</v>
      </c>
    </row>
    <row r="198" spans="1:1" x14ac:dyDescent="0.2">
      <c r="A198" s="84" t="s">
        <v>330</v>
      </c>
    </row>
    <row r="199" spans="1:1" x14ac:dyDescent="0.2">
      <c r="A199" s="84" t="s">
        <v>331</v>
      </c>
    </row>
    <row r="200" spans="1:1" x14ac:dyDescent="0.2">
      <c r="A200" s="84" t="s">
        <v>332</v>
      </c>
    </row>
    <row r="201" spans="1:1" x14ac:dyDescent="0.2">
      <c r="A201" s="84" t="s">
        <v>333</v>
      </c>
    </row>
    <row r="202" spans="1:1" x14ac:dyDescent="0.2">
      <c r="A202" s="84" t="s">
        <v>334</v>
      </c>
    </row>
    <row r="203" spans="1:1" x14ac:dyDescent="0.2">
      <c r="A203" s="84" t="s">
        <v>335</v>
      </c>
    </row>
    <row r="204" spans="1:1" x14ac:dyDescent="0.2">
      <c r="A204" s="84" t="s">
        <v>336</v>
      </c>
    </row>
    <row r="205" spans="1:1" x14ac:dyDescent="0.2">
      <c r="A205" s="84" t="s">
        <v>337</v>
      </c>
    </row>
    <row r="206" spans="1:1" x14ac:dyDescent="0.2">
      <c r="A206" s="84" t="s">
        <v>338</v>
      </c>
    </row>
    <row r="207" spans="1:1" x14ac:dyDescent="0.2">
      <c r="A207" s="84" t="s">
        <v>339</v>
      </c>
    </row>
    <row r="208" spans="1:1" x14ac:dyDescent="0.2">
      <c r="A208" s="84" t="s">
        <v>340</v>
      </c>
    </row>
    <row r="209" spans="1:1" x14ac:dyDescent="0.2">
      <c r="A209" s="84" t="s">
        <v>341</v>
      </c>
    </row>
    <row r="210" spans="1:1" x14ac:dyDescent="0.2">
      <c r="A210" s="84" t="s">
        <v>342</v>
      </c>
    </row>
    <row r="211" spans="1:1" x14ac:dyDescent="0.2">
      <c r="A211" s="84" t="s">
        <v>342</v>
      </c>
    </row>
    <row r="212" spans="1:1" x14ac:dyDescent="0.2">
      <c r="A212" s="8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146</vt:i4>
      </vt:variant>
    </vt:vector>
  </HeadingPairs>
  <TitlesOfParts>
    <vt:vector size="149" baseType="lpstr">
      <vt:lpstr>Bestellliste</vt:lpstr>
      <vt:lpstr>Adressen</vt:lpstr>
      <vt:lpstr>Zentrale Kunden ohne Z-KNr.</vt:lpstr>
      <vt:lpstr>Adresszeile1</vt:lpstr>
      <vt:lpstr>Adresszeile2</vt:lpstr>
      <vt:lpstr>Adresszeile3</vt:lpstr>
      <vt:lpstr>Bestellfrist</vt:lpstr>
      <vt:lpstr>Bestellliste!Druckbereich</vt:lpstr>
      <vt:lpstr>eigeneBereich</vt:lpstr>
      <vt:lpstr>eigeneEMail</vt:lpstr>
      <vt:lpstr>eigeneFaxnrextern</vt:lpstr>
      <vt:lpstr>eigeneFaxnrintern</vt:lpstr>
      <vt:lpstr>EigeneGeschaeftssitz</vt:lpstr>
      <vt:lpstr>EigeneOrt</vt:lpstr>
      <vt:lpstr>eigeneRufnrextern</vt:lpstr>
      <vt:lpstr>eigeneRufnrintern</vt:lpstr>
      <vt:lpstr>EigeneStrasse</vt:lpstr>
      <vt:lpstr>EigeneUnternehmen</vt:lpstr>
      <vt:lpstr>Email</vt:lpstr>
      <vt:lpstr>EMailadresse</vt:lpstr>
      <vt:lpstr>EMailText</vt:lpstr>
      <vt:lpstr>Hausnr</vt:lpstr>
      <vt:lpstr>Heute</vt:lpstr>
      <vt:lpstr>Land</vt:lpstr>
      <vt:lpstr>Nachbestellgebühr</vt:lpstr>
      <vt:lpstr>Nachname</vt:lpstr>
      <vt:lpstr>Ort</vt:lpstr>
      <vt:lpstr>Plz</vt:lpstr>
      <vt:lpstr>Preis1</vt:lpstr>
      <vt:lpstr>Preis10</vt:lpstr>
      <vt:lpstr>Preis11</vt:lpstr>
      <vt:lpstr>Preis12</vt:lpstr>
      <vt:lpstr>Preis13</vt:lpstr>
      <vt:lpstr>Preis14</vt:lpstr>
      <vt:lpstr>Preis15</vt:lpstr>
      <vt:lpstr>Preis16</vt:lpstr>
      <vt:lpstr>Preis17</vt:lpstr>
      <vt:lpstr>Preis18</vt:lpstr>
      <vt:lpstr>Preis2</vt:lpstr>
      <vt:lpstr>Preis21</vt:lpstr>
      <vt:lpstr>Preis22</vt:lpstr>
      <vt:lpstr>Preis23</vt:lpstr>
      <vt:lpstr>Preis24</vt:lpstr>
      <vt:lpstr>Preis25</vt:lpstr>
      <vt:lpstr>Preis26</vt:lpstr>
      <vt:lpstr>Preis27</vt:lpstr>
      <vt:lpstr>Preis28</vt:lpstr>
      <vt:lpstr>Preis29</vt:lpstr>
      <vt:lpstr>Preis3</vt:lpstr>
      <vt:lpstr>Preis30</vt:lpstr>
      <vt:lpstr>Preis31</vt:lpstr>
      <vt:lpstr>Preis32</vt:lpstr>
      <vt:lpstr>Preis33</vt:lpstr>
      <vt:lpstr>Preis34</vt:lpstr>
      <vt:lpstr>Preis35</vt:lpstr>
      <vt:lpstr>Preis36</vt:lpstr>
      <vt:lpstr>Preis37</vt:lpstr>
      <vt:lpstr>Preis38</vt:lpstr>
      <vt:lpstr>Preis4</vt:lpstr>
      <vt:lpstr>Preis5</vt:lpstr>
      <vt:lpstr>Preis6</vt:lpstr>
      <vt:lpstr>Preis7</vt:lpstr>
      <vt:lpstr>Preis8</vt:lpstr>
      <vt:lpstr>Preis9</vt:lpstr>
      <vt:lpstr>Produkt1</vt:lpstr>
      <vt:lpstr>Produkt10</vt:lpstr>
      <vt:lpstr>Produkt11</vt:lpstr>
      <vt:lpstr>Produkt12</vt:lpstr>
      <vt:lpstr>Produkt13</vt:lpstr>
      <vt:lpstr>Produkt14</vt:lpstr>
      <vt:lpstr>Produkt15</vt:lpstr>
      <vt:lpstr>Produkt16</vt:lpstr>
      <vt:lpstr>Produkt17</vt:lpstr>
      <vt:lpstr>Produkt18</vt:lpstr>
      <vt:lpstr>Produkt2</vt:lpstr>
      <vt:lpstr>Produkt21</vt:lpstr>
      <vt:lpstr>Produkt22</vt:lpstr>
      <vt:lpstr>Produkt23</vt:lpstr>
      <vt:lpstr>Produkt24</vt:lpstr>
      <vt:lpstr>Produkt25</vt:lpstr>
      <vt:lpstr>Produkt26</vt:lpstr>
      <vt:lpstr>Produkt27</vt:lpstr>
      <vt:lpstr>Produkt28</vt:lpstr>
      <vt:lpstr>Produkt29</vt:lpstr>
      <vt:lpstr>Produkt3</vt:lpstr>
      <vt:lpstr>Produkt30</vt:lpstr>
      <vt:lpstr>Produkt31</vt:lpstr>
      <vt:lpstr>Produkt32</vt:lpstr>
      <vt:lpstr>Produkt33</vt:lpstr>
      <vt:lpstr>Produkt34</vt:lpstr>
      <vt:lpstr>Produkt35</vt:lpstr>
      <vt:lpstr>Produkt36</vt:lpstr>
      <vt:lpstr>Produkt37</vt:lpstr>
      <vt:lpstr>Produkt38</vt:lpstr>
      <vt:lpstr>Produkt4</vt:lpstr>
      <vt:lpstr>Produkt5</vt:lpstr>
      <vt:lpstr>Produkt6</vt:lpstr>
      <vt:lpstr>Produkt7</vt:lpstr>
      <vt:lpstr>Produkt8</vt:lpstr>
      <vt:lpstr>Produkt9</vt:lpstr>
      <vt:lpstr>Produktart1</vt:lpstr>
      <vt:lpstr>Produktart10</vt:lpstr>
      <vt:lpstr>Produktart11</vt:lpstr>
      <vt:lpstr>Produktart12</vt:lpstr>
      <vt:lpstr>Produktart13</vt:lpstr>
      <vt:lpstr>Produktart14</vt:lpstr>
      <vt:lpstr>Produktart15</vt:lpstr>
      <vt:lpstr>Produktart16</vt:lpstr>
      <vt:lpstr>Produktart17</vt:lpstr>
      <vt:lpstr>Produktart18</vt:lpstr>
      <vt:lpstr>Produktart2</vt:lpstr>
      <vt:lpstr>Produktart22</vt:lpstr>
      <vt:lpstr>Produktart23</vt:lpstr>
      <vt:lpstr>Produktart24</vt:lpstr>
      <vt:lpstr>Produktart25</vt:lpstr>
      <vt:lpstr>Produktart26</vt:lpstr>
      <vt:lpstr>Produktart27</vt:lpstr>
      <vt:lpstr>Produktart28</vt:lpstr>
      <vt:lpstr>Produktart29</vt:lpstr>
      <vt:lpstr>Produktart3</vt:lpstr>
      <vt:lpstr>Produktart30</vt:lpstr>
      <vt:lpstr>Produktart31</vt:lpstr>
      <vt:lpstr>Produktart32</vt:lpstr>
      <vt:lpstr>Produktart33</vt:lpstr>
      <vt:lpstr>Produktart34</vt:lpstr>
      <vt:lpstr>Produktart35</vt:lpstr>
      <vt:lpstr>Produktart36</vt:lpstr>
      <vt:lpstr>Produktart37</vt:lpstr>
      <vt:lpstr>Produktart4</vt:lpstr>
      <vt:lpstr>Produktart5</vt:lpstr>
      <vt:lpstr>Produktart6</vt:lpstr>
      <vt:lpstr>Produktart7</vt:lpstr>
      <vt:lpstr>Produktart8</vt:lpstr>
      <vt:lpstr>Produktart9</vt:lpstr>
      <vt:lpstr>Rechnungsdaten2</vt:lpstr>
      <vt:lpstr>Rechnungsdaten3</vt:lpstr>
      <vt:lpstr>Rechnungseingabe1</vt:lpstr>
      <vt:lpstr>Rechnungseingabe2</vt:lpstr>
      <vt:lpstr>Rechnungseingabe3</vt:lpstr>
      <vt:lpstr>Resttage</vt:lpstr>
      <vt:lpstr>RufnrFax</vt:lpstr>
      <vt:lpstr>RufnrTelefon</vt:lpstr>
      <vt:lpstr>Strasse</vt:lpstr>
      <vt:lpstr>Überschrift1</vt:lpstr>
      <vt:lpstr>Überschrift2</vt:lpstr>
      <vt:lpstr>Vorname</vt:lpstr>
      <vt:lpstr>VorwahlFax</vt:lpstr>
      <vt:lpstr>VorwahlTelefon</vt:lpstr>
      <vt:lpstr>Zugriffsrechte</vt:lpstr>
    </vt:vector>
  </TitlesOfParts>
  <Company>Deutsche Bahn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HansPeterFelsl 962-72146</dc:creator>
  <cp:lastModifiedBy>Marleen Joos</cp:lastModifiedBy>
  <cp:lastPrinted>2017-08-02T10:11:10Z</cp:lastPrinted>
  <dcterms:created xsi:type="dcterms:W3CDTF">2008-03-12T09:26:51Z</dcterms:created>
  <dcterms:modified xsi:type="dcterms:W3CDTF">2019-09-03T08:15:44Z</dcterms:modified>
</cp:coreProperties>
</file>